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1115" windowHeight="6105" activeTab="1"/>
  </bookViews>
  <sheets>
    <sheet name="danh sách mời" sheetId="1" r:id="rId1"/>
    <sheet name="PP án Sắp xếp 2017" sheetId="2" r:id="rId2"/>
  </sheets>
  <definedNames>
    <definedName name="_xlnm._FilterDatabase" localSheetId="0" hidden="1">'danh sách mời'!$A$8:$J$95</definedName>
    <definedName name="_xlnm._FilterDatabase" localSheetId="1" hidden="1">'PP án Sắp xếp 2017'!$A$8:$I$435</definedName>
  </definedNames>
  <calcPr fullCalcOnLoad="1"/>
</workbook>
</file>

<file path=xl/sharedStrings.xml><?xml version="1.0" encoding="utf-8"?>
<sst xmlns="http://schemas.openxmlformats.org/spreadsheetml/2006/main" count="2104" uniqueCount="655">
  <si>
    <t>TÊNĐƠN VỊ</t>
  </si>
  <si>
    <t>GHI CHÚ</t>
  </si>
  <si>
    <t>Văn phòng HĐND&amp;UBND huyện</t>
  </si>
  <si>
    <t>Phòng Tài chính-KH huyện</t>
  </si>
  <si>
    <t>Phòng Nông nghiệp&amp;PTNT huyện</t>
  </si>
  <si>
    <t>UBND xã Lộc Bổn</t>
  </si>
  <si>
    <t>UBND xã Lộc Sơn</t>
  </si>
  <si>
    <t>UBND xã Xuân Lộc</t>
  </si>
  <si>
    <t>UBND xã Lộc An</t>
  </si>
  <si>
    <t>UBND xã Lộc Điền</t>
  </si>
  <si>
    <t>UBND thị trấn Phú Lộc</t>
  </si>
  <si>
    <t>UBND xã Lộc Trì</t>
  </si>
  <si>
    <t>UBND xã Lộc Bình</t>
  </si>
  <si>
    <t>UBND xã Lộc Tiến</t>
  </si>
  <si>
    <t>UBND thị trấn Lăng Cô</t>
  </si>
  <si>
    <t>UBND xã Lộc Vĩnh</t>
  </si>
  <si>
    <t>UBND xã Vinh Hải</t>
  </si>
  <si>
    <t>UBND xã Vinh Hưng</t>
  </si>
  <si>
    <t>UBND xã Vinh Giang</t>
  </si>
  <si>
    <t>UBND xã Vinh Hiền</t>
  </si>
  <si>
    <t>UBND xã Vinh Mỹ</t>
  </si>
  <si>
    <t>Khối Đảng, Đoàn thể</t>
  </si>
  <si>
    <t>Uỷ ban MTTQVN huyện</t>
  </si>
  <si>
    <t>Văn phòng Huyện uỷ Phú Lộc</t>
  </si>
  <si>
    <t>Các tổ chức xã hội</t>
  </si>
  <si>
    <t>Hội người mù huyện</t>
  </si>
  <si>
    <t>Hội Chữ thập đỏ huyện</t>
  </si>
  <si>
    <t>B</t>
  </si>
  <si>
    <t>Đài Phát thanh-Truyền hình huyện</t>
  </si>
  <si>
    <t>Phòng Văn hoá Thông tin huyện</t>
  </si>
  <si>
    <t>Khối Giáo dục</t>
  </si>
  <si>
    <t>Bậc Trung học cơ sở</t>
  </si>
  <si>
    <t>Trường THCS Lộc Bổn</t>
  </si>
  <si>
    <t>Trường THCS Lộc An</t>
  </si>
  <si>
    <t>Trường THCS Lộc Điền</t>
  </si>
  <si>
    <t>Trường THCS TT Phú Lộc</t>
  </si>
  <si>
    <t>Trường THCS Lộc Thuỷ</t>
  </si>
  <si>
    <t>Trường THCS Lộc Vĩnh</t>
  </si>
  <si>
    <t>Trường THCS Vinh Hưng</t>
  </si>
  <si>
    <t>Trường THCS Vinh Hiền</t>
  </si>
  <si>
    <t>Trường THCS Lâm Mộng quang</t>
  </si>
  <si>
    <t>Bậc Tiểu học</t>
  </si>
  <si>
    <t>Trường Tiểu học An Nong 1</t>
  </si>
  <si>
    <t>Trường Tiểu học An Nong 2</t>
  </si>
  <si>
    <t>Trường Tiểu học Lộc Sơn 1</t>
  </si>
  <si>
    <t>Trường Tiểu học Lộc Sơn 2</t>
  </si>
  <si>
    <t>Trường Tiểu học Đại Thành</t>
  </si>
  <si>
    <t>Trường Tiểu học An Lương Đông</t>
  </si>
  <si>
    <t>Trường Tiểu học Sư Lỗ Đông</t>
  </si>
  <si>
    <t>Trường Tiểu học Phú Thạch</t>
  </si>
  <si>
    <t>Trường Tiểu học Thị trấn 1</t>
  </si>
  <si>
    <t>Trường Tiểu học Nước Ngọt 1</t>
  </si>
  <si>
    <t>Trường Tiểu học Nước Ngọt 2</t>
  </si>
  <si>
    <t>Trường Tiểu học Lộc Tiến</t>
  </si>
  <si>
    <t>Trường Tiểu học Bình An</t>
  </si>
  <si>
    <t>Trường Tiểu học Lăng Cô</t>
  </si>
  <si>
    <t>Trường Tiểu học Hiền An</t>
  </si>
  <si>
    <t>Trường Tiểu học Vinh Hải</t>
  </si>
  <si>
    <t>Trường Tiểu học Vinh Giang</t>
  </si>
  <si>
    <t>Trường Tiểu học Vinh Mỹ</t>
  </si>
  <si>
    <t>Trường Tiểu học Vinh Hưng 1</t>
  </si>
  <si>
    <t>Trường Tiểu học Vinh Hưng 2</t>
  </si>
  <si>
    <t>Mầm non Công lập</t>
  </si>
  <si>
    <t>Trường Mầm non Hoa Anh Đào</t>
  </si>
  <si>
    <t xml:space="preserve">Trung tâm bồi dưỡng chính trị </t>
  </si>
  <si>
    <t>Trường THCS Lộc Sơn</t>
  </si>
  <si>
    <t>Trường Mầm non Hưng Lộc</t>
  </si>
  <si>
    <t>Trường Mầm non Hoa Mai</t>
  </si>
  <si>
    <t>Trường THCS Lộc Trì</t>
  </si>
  <si>
    <t>Trường Tiểu học Trung chánh</t>
  </si>
  <si>
    <t>Trường Mầm non  Lăng Cô</t>
  </si>
  <si>
    <t>Trường Mầm non Hương Mai</t>
  </si>
  <si>
    <t>Trường THCS Vinh Giang</t>
  </si>
  <si>
    <t>Trường THCS Lăng Cô</t>
  </si>
  <si>
    <t>Trường THCS Lộc Tiến</t>
  </si>
  <si>
    <t>Trường Mầm non Hoa Hồng</t>
  </si>
  <si>
    <t>C</t>
  </si>
  <si>
    <t>Trường Mầm non Đại Thành</t>
  </si>
  <si>
    <t>Trường Mầm non Vinh Hải</t>
  </si>
  <si>
    <t>Trường Tiểu học thị trấn P. Lộc</t>
  </si>
  <si>
    <t>Trường Mầm non Bắc Hà</t>
  </si>
  <si>
    <t>Trường Tiểu học Xuân Lộc</t>
  </si>
  <si>
    <t>Trường Tiểu học số 2 Lộc Trì</t>
  </si>
  <si>
    <t>Trường Mầm non Hưng Thuận</t>
  </si>
  <si>
    <t>STT</t>
  </si>
  <si>
    <r>
      <t>Đất (M</t>
    </r>
    <r>
      <rPr>
        <b/>
        <vertAlign val="superscript"/>
        <sz val="11"/>
        <rFont val="Times New Roman"/>
        <family val="1"/>
      </rPr>
      <t>2</t>
    </r>
    <r>
      <rPr>
        <b/>
        <sz val="11"/>
        <rFont val="Times New Roman"/>
        <family val="1"/>
      </rPr>
      <t>)</t>
    </r>
  </si>
  <si>
    <r>
      <t>Diện tích (M</t>
    </r>
    <r>
      <rPr>
        <b/>
        <vertAlign val="superscript"/>
        <sz val="11"/>
        <rFont val="Times New Roman"/>
        <family val="1"/>
      </rPr>
      <t>2</t>
    </r>
    <r>
      <rPr>
        <b/>
        <sz val="11"/>
        <rFont val="Times New Roman"/>
        <family val="1"/>
      </rPr>
      <t>)</t>
    </r>
  </si>
  <si>
    <r>
      <t>Nhà (M</t>
    </r>
    <r>
      <rPr>
        <b/>
        <vertAlign val="superscript"/>
        <sz val="11"/>
        <rFont val="Times New Roman"/>
        <family val="1"/>
      </rPr>
      <t>2</t>
    </r>
    <r>
      <rPr>
        <b/>
        <sz val="11"/>
        <rFont val="Times New Roman"/>
        <family val="1"/>
      </rPr>
      <t>)</t>
    </r>
  </si>
  <si>
    <t>Hồ sơ 
pháp lý</t>
  </si>
  <si>
    <t>Mục đích sử dụng của cơ sở nhà, đất được giao/ cho thuê</t>
  </si>
  <si>
    <t>Hiện trạng sử dụng</t>
  </si>
  <si>
    <t>Phương án đề xuất</t>
  </si>
  <si>
    <t>KHỐI HÀNH CHÍNH, SỰ NGHIỆP</t>
  </si>
  <si>
    <t>Tram khuyến nông lâm ngư</t>
  </si>
  <si>
    <t>Thôn La Sơn, xã Lộc Sơn</t>
  </si>
  <si>
    <t>Thôn Bình An, xã Lộc Bổn</t>
  </si>
  <si>
    <t>Thôn Nam Phổ Hạ, xã Lộc An</t>
  </si>
  <si>
    <t>Đang làm</t>
  </si>
  <si>
    <t>Thôn Lương Quý Phú, xã Lộc Điền</t>
  </si>
  <si>
    <t>AM032116</t>
  </si>
  <si>
    <t>Tổ dân phố 6, thị trấn Phú Lộc</t>
  </si>
  <si>
    <t>Thôn Phú Cường, xã Lộc Thủy</t>
  </si>
  <si>
    <t>AP552873</t>
  </si>
  <si>
    <t>Thôn Bình An, xã Lộc Vĩnh</t>
  </si>
  <si>
    <t>Thôn An Cư Tân, TT Lăng Cô</t>
  </si>
  <si>
    <t>AE584832</t>
  </si>
  <si>
    <t>Đang Làm</t>
  </si>
  <si>
    <t>Thôn Hiền Hòa 1, xã Vinh Hiền</t>
  </si>
  <si>
    <t>AP551658</t>
  </si>
  <si>
    <t>AE584763</t>
  </si>
  <si>
    <t>Thôn Nam Trường, xã Vinh Giang</t>
  </si>
  <si>
    <t>PA349583</t>
  </si>
  <si>
    <t>Thôn 2, xã Vinh Mỹ</t>
  </si>
  <si>
    <t>Thôn Thuận Hóa</t>
  </si>
  <si>
    <t>Thôn La Sơn</t>
  </si>
  <si>
    <t>AE584766</t>
  </si>
  <si>
    <t>AE584767</t>
  </si>
  <si>
    <t>Thôn Hòa An</t>
  </si>
  <si>
    <t>AP551640</t>
  </si>
  <si>
    <t>AP551642</t>
  </si>
  <si>
    <t>AP551948</t>
  </si>
  <si>
    <t>AP551641</t>
  </si>
  <si>
    <t>AP551638</t>
  </si>
  <si>
    <t>Thôn 2</t>
  </si>
  <si>
    <t>AE584788</t>
  </si>
  <si>
    <t>AE584791</t>
  </si>
  <si>
    <t>AE584789</t>
  </si>
  <si>
    <t>AE584833</t>
  </si>
  <si>
    <t>AE584790</t>
  </si>
  <si>
    <t>BE288519</t>
  </si>
  <si>
    <t>BE288597</t>
  </si>
  <si>
    <t>AP036554</t>
  </si>
  <si>
    <t>AI883352</t>
  </si>
  <si>
    <t>BC256142</t>
  </si>
  <si>
    <t>AP552872</t>
  </si>
  <si>
    <t>AP552870</t>
  </si>
  <si>
    <t>AP552871</t>
  </si>
  <si>
    <t>BA349588</t>
  </si>
  <si>
    <t>AE584781</t>
  </si>
  <si>
    <t>AE584675</t>
  </si>
  <si>
    <t>AP551646</t>
  </si>
  <si>
    <t>BP521758</t>
  </si>
  <si>
    <t xml:space="preserve">Trường Tiểu học số 1 Lộc Trì </t>
  </si>
  <si>
    <t>BA349578</t>
  </si>
  <si>
    <t>BA349579</t>
  </si>
  <si>
    <t>BC256137</t>
  </si>
  <si>
    <t>AI883351</t>
  </si>
  <si>
    <t>Điều chuyển làm nhà họp thôn</t>
  </si>
  <si>
    <t>AP552880</t>
  </si>
  <si>
    <t>AP552887</t>
  </si>
  <si>
    <t>AP552882</t>
  </si>
  <si>
    <t>BE288681</t>
  </si>
  <si>
    <t>AP552884</t>
  </si>
  <si>
    <t>AP552889</t>
  </si>
  <si>
    <t>Trường Tiểu học Trần Tiến Lực</t>
  </si>
  <si>
    <t>Thôn Nam Phổ Cần</t>
  </si>
  <si>
    <t>Thôn An Lại</t>
  </si>
  <si>
    <t>BP511839</t>
  </si>
  <si>
    <t>AE584663</t>
  </si>
  <si>
    <t>AE584861</t>
  </si>
  <si>
    <t>AE584862</t>
  </si>
  <si>
    <t>AP551656</t>
  </si>
  <si>
    <t>BK829070</t>
  </si>
  <si>
    <t>AP551655</t>
  </si>
  <si>
    <t>Chưa có</t>
  </si>
  <si>
    <t>Thôn Trung Kiền</t>
  </si>
  <si>
    <t>AP551657</t>
  </si>
  <si>
    <t>AE584768</t>
  </si>
  <si>
    <t>AP552859</t>
  </si>
  <si>
    <t>AE584769</t>
  </si>
  <si>
    <t>AE584776</t>
  </si>
  <si>
    <t>Thôn Bình An 1</t>
  </si>
  <si>
    <t>AP551659</t>
  </si>
  <si>
    <t>AE584755</t>
  </si>
  <si>
    <t>AE584676</t>
  </si>
  <si>
    <t>AP551648</t>
  </si>
  <si>
    <t>AP551649</t>
  </si>
  <si>
    <t>AP551647</t>
  </si>
  <si>
    <t>AP551652</t>
  </si>
  <si>
    <t>AP551651</t>
  </si>
  <si>
    <t>AP551650</t>
  </si>
  <si>
    <t>BK727897</t>
  </si>
  <si>
    <t>AP551976</t>
  </si>
  <si>
    <t>AP551975</t>
  </si>
  <si>
    <t>AP552900</t>
  </si>
  <si>
    <t>AE584673</t>
  </si>
  <si>
    <t>AE584683</t>
  </si>
  <si>
    <t>AE584682</t>
  </si>
  <si>
    <t>BK829005</t>
  </si>
  <si>
    <t>BC256144</t>
  </si>
  <si>
    <t>AE584760</t>
  </si>
  <si>
    <t>Thôn Diêm Trường</t>
  </si>
  <si>
    <t>AE584856</t>
  </si>
  <si>
    <t>AE584798</t>
  </si>
  <si>
    <t>AE584761</t>
  </si>
  <si>
    <t>AE584758</t>
  </si>
  <si>
    <t>AE584764</t>
  </si>
  <si>
    <t>AE584669</t>
  </si>
  <si>
    <t>AE584670</t>
  </si>
  <si>
    <t>AE584668</t>
  </si>
  <si>
    <t>AE584674</t>
  </si>
  <si>
    <t>AP552867</t>
  </si>
  <si>
    <t>AE584822</t>
  </si>
  <si>
    <t>AP551681</t>
  </si>
  <si>
    <t>AP551682</t>
  </si>
  <si>
    <t>AP552866</t>
  </si>
  <si>
    <t>AE584664</t>
  </si>
  <si>
    <t>AE584759</t>
  </si>
  <si>
    <t>AP577236</t>
  </si>
  <si>
    <t>AP577235</t>
  </si>
  <si>
    <t>AP552835</t>
  </si>
  <si>
    <t>AP552836</t>
  </si>
  <si>
    <t>AP552838</t>
  </si>
  <si>
    <t>Thôn Phú Cường</t>
  </si>
  <si>
    <t>Trường Mầm non Lộc Tiến</t>
  </si>
  <si>
    <t>BA349945</t>
  </si>
  <si>
    <t>Thôn An Cư Tân</t>
  </si>
  <si>
    <t>Trường Mầm non Lộc Sơn</t>
  </si>
  <si>
    <t>AP552841</t>
  </si>
  <si>
    <t>AP552842</t>
  </si>
  <si>
    <t>AP552843</t>
  </si>
  <si>
    <t>AP552840</t>
  </si>
  <si>
    <t>BK829068</t>
  </si>
  <si>
    <t>BK829067</t>
  </si>
  <si>
    <t>AP552845</t>
  </si>
  <si>
    <t>AP552844</t>
  </si>
  <si>
    <t>AP552846</t>
  </si>
  <si>
    <t>AP577225</t>
  </si>
  <si>
    <t>Thôn Nam Phổ Hạ</t>
  </si>
  <si>
    <t>Thôn Phước Mỹ</t>
  </si>
  <si>
    <t>Trường Mầm non Lộc Vĩnh</t>
  </si>
  <si>
    <t>Tổ dân phố 3, TT phú Lộc</t>
  </si>
  <si>
    <t>Thôn 2, xã Vinh Hải</t>
  </si>
  <si>
    <t>AP552893</t>
  </si>
  <si>
    <t>Trường Mầm non Xuân Lộc</t>
  </si>
  <si>
    <t>Trường Mầm non Vinh Mỹ</t>
  </si>
  <si>
    <t>Trường Mầm non Vinh Hiền</t>
  </si>
  <si>
    <t>BC256106</t>
  </si>
  <si>
    <t>AP551680</t>
  </si>
  <si>
    <t>Thôn 2 (cơ sở cũ)</t>
  </si>
  <si>
    <t>Thôn 5 (cơ sở mới)</t>
  </si>
  <si>
    <t>AP551671</t>
  </si>
  <si>
    <t>AP551672</t>
  </si>
  <si>
    <t>AP552891</t>
  </si>
  <si>
    <t>Thôn Nghi Giang</t>
  </si>
  <si>
    <t>AP551980</t>
  </si>
  <si>
    <t>Thôn Hiền Hòa 1 (Cơ sở cũ)</t>
  </si>
  <si>
    <t>Thôn Hiền Hòa 1 (Cơ sở mới)</t>
  </si>
  <si>
    <t>Thôn 5 xã Lộc Hòa</t>
  </si>
  <si>
    <t>BC256139</t>
  </si>
  <si>
    <t>AP551930</t>
  </si>
  <si>
    <t>AP036656</t>
  </si>
  <si>
    <t>AP036657</t>
  </si>
  <si>
    <t>AP036658</t>
  </si>
  <si>
    <t>AP036653</t>
  </si>
  <si>
    <t>CC344264</t>
  </si>
  <si>
    <t>AP551933</t>
  </si>
  <si>
    <t>AP577201</t>
  </si>
  <si>
    <t>AP551977</t>
  </si>
  <si>
    <t>AP577224</t>
  </si>
  <si>
    <t>Thôn Xuân Lai</t>
  </si>
  <si>
    <t>AE584661</t>
  </si>
  <si>
    <t>DC256107</t>
  </si>
  <si>
    <t>Khu vực 1, thị trấn Phú Lộc</t>
  </si>
  <si>
    <t>AP551978</t>
  </si>
  <si>
    <t>AE584778</t>
  </si>
  <si>
    <t>AP552876</t>
  </si>
  <si>
    <t>Khu vực 2, thị trấn Phú Lộc</t>
  </si>
  <si>
    <t>AM032348</t>
  </si>
  <si>
    <t>BE288598</t>
  </si>
  <si>
    <t>BE288599</t>
  </si>
  <si>
    <t>Thôn Cao Đôi Xã</t>
  </si>
  <si>
    <t>AP577245</t>
  </si>
  <si>
    <t>AP577247</t>
  </si>
  <si>
    <t>AP577246</t>
  </si>
  <si>
    <t>BA349600</t>
  </si>
  <si>
    <t>BK829054</t>
  </si>
  <si>
    <t>AP036663</t>
  </si>
  <si>
    <t>AP036665</t>
  </si>
  <si>
    <t>AP036661</t>
  </si>
  <si>
    <t>AP552865</t>
  </si>
  <si>
    <t>AP036660</t>
  </si>
  <si>
    <t>BK727898</t>
  </si>
  <si>
    <t>BE288515</t>
  </si>
  <si>
    <t>Khu vực 4, thị trấn Phú Lộc</t>
  </si>
  <si>
    <t>AE584800</t>
  </si>
  <si>
    <t>AP577233</t>
  </si>
  <si>
    <t>AP577232</t>
  </si>
  <si>
    <t>AP036659</t>
  </si>
  <si>
    <t>AP036655</t>
  </si>
  <si>
    <t>AP036654</t>
  </si>
  <si>
    <t>Trường Mầm non Hưng Hòa</t>
  </si>
  <si>
    <t>AP552848</t>
  </si>
  <si>
    <t>AP552854</t>
  </si>
  <si>
    <t>BA349942</t>
  </si>
  <si>
    <t>BA349947</t>
  </si>
  <si>
    <t>BA349580</t>
  </si>
  <si>
    <t>BA349943</t>
  </si>
  <si>
    <t>BA349946</t>
  </si>
  <si>
    <t>BA349944</t>
  </si>
  <si>
    <t>AP551645</t>
  </si>
  <si>
    <t>Trường Mầm non Lộc Bình</t>
  </si>
  <si>
    <t>AM032337</t>
  </si>
  <si>
    <t>AM032334</t>
  </si>
  <si>
    <t>AM032349</t>
  </si>
  <si>
    <t>AM032336</t>
  </si>
  <si>
    <t>AP551653</t>
  </si>
  <si>
    <t>Khu vực 3, thị trấn Phú Lộc</t>
  </si>
  <si>
    <t>Phòng Giáo dục &amp; Đào tạo huyện</t>
  </si>
  <si>
    <t>AI883339</t>
  </si>
  <si>
    <t>BK829050</t>
  </si>
  <si>
    <t>Trung tâm Giáo dục nghề nghiệp và giáo dục thường xuyên</t>
  </si>
  <si>
    <t>AP551690</t>
  </si>
  <si>
    <t>AM032341</t>
  </si>
  <si>
    <t>CC344270</t>
  </si>
  <si>
    <t>AP577238</t>
  </si>
  <si>
    <t>AE584775</t>
  </si>
  <si>
    <t>Trường TH&amp;THCS Lộc Hòa</t>
  </si>
  <si>
    <t>BK727880</t>
  </si>
  <si>
    <t>AM032338</t>
  </si>
  <si>
    <t>AM032335</t>
  </si>
  <si>
    <t>AP036824</t>
  </si>
  <si>
    <t>AP577211</t>
  </si>
  <si>
    <t>AP577210</t>
  </si>
  <si>
    <t>AP577234</t>
  </si>
  <si>
    <t>AP577231</t>
  </si>
  <si>
    <t>Nhà Công vụ</t>
  </si>
  <si>
    <t>Trường Mầm non Lộc Thủy</t>
  </si>
  <si>
    <t>Trường TH NN 2 đang sử dụng</t>
  </si>
  <si>
    <t>Không sử dụng</t>
  </si>
  <si>
    <t>Trường MN Bắc Hà đang sử dụng</t>
  </si>
  <si>
    <t>Không có</t>
  </si>
  <si>
    <t>AE584677</t>
  </si>
  <si>
    <t>Trường Mầm non Lộc Hòa</t>
  </si>
  <si>
    <t>AP551676</t>
  </si>
  <si>
    <t>AP577205</t>
  </si>
  <si>
    <t>AP577203</t>
  </si>
  <si>
    <t>AP577202</t>
  </si>
  <si>
    <t>AP577204</t>
  </si>
  <si>
    <t>UBND xã Lộc Tiến đang sử dụng làm nhà họp thôn</t>
  </si>
  <si>
    <t>AP552864</t>
  </si>
  <si>
    <t>BE288878</t>
  </si>
  <si>
    <t>Ba349598</t>
  </si>
  <si>
    <t>AI883329</t>
  </si>
  <si>
    <t>AI883055</t>
  </si>
  <si>
    <t>Đang sử dụng</t>
  </si>
  <si>
    <t>AP577243</t>
  </si>
  <si>
    <t>AP551673</t>
  </si>
  <si>
    <t>Thôn 3, xã Xuân Lộc</t>
  </si>
  <si>
    <t>BK829056</t>
  </si>
  <si>
    <t>Thôn Bạch Thạch, xã Lộc Điền</t>
  </si>
  <si>
    <t>Thôn Cao Đôi Xã, xã Lộc Trì</t>
  </si>
  <si>
    <t>Thôn Trung Kiền, xã Lộc Tiến</t>
  </si>
  <si>
    <t>Thôn Trung Kiền, Lộc Tiến</t>
  </si>
  <si>
    <t>Thôn Hòa Vang, xã Lộc Bổn</t>
  </si>
  <si>
    <t>Thôn Hòa Vang, Lộc Bổn</t>
  </si>
  <si>
    <t>Thôn Hòa Mỹ, xã Lộc Bổn</t>
  </si>
  <si>
    <t>Thôn Thuận Hóa, xã Lộc Bổn</t>
  </si>
  <si>
    <t>Bản Phúc Lộc, xã Xuân Lộc</t>
  </si>
  <si>
    <t>Thôn 5, xã Xuân Lộc</t>
  </si>
  <si>
    <t>Thôn 1, xã Xuân Lộc</t>
  </si>
  <si>
    <t>Thôn An Sơn, xã Lộc Sơn</t>
  </si>
  <si>
    <t>Thôn Vinh Sơn, xã Lộc Sơn</t>
  </si>
  <si>
    <t>Thôn Xuân Sơn, xã Lộc Sơn</t>
  </si>
  <si>
    <t>Thôn Hải Hà, xã Lộc An</t>
  </si>
  <si>
    <t>Thôn Hà Thành, xã Lộc An</t>
  </si>
  <si>
    <t>Thôn Hà Châu, xã Lộc An</t>
  </si>
  <si>
    <t>Thôn Hà Vĩnh, xã Lộc An</t>
  </si>
  <si>
    <t>Thôn Nam Phổ Cần, xã Lộc An</t>
  </si>
  <si>
    <t>Thôn An Lại, xã Lộc An</t>
  </si>
  <si>
    <t>Thôn Đông An, xã Lộc Điền</t>
  </si>
  <si>
    <t>Thôn Lương Điền Thượng, xã Lộc Điền</t>
  </si>
  <si>
    <t>Thôn Lương Phú Quý, xã Lộc Điền</t>
  </si>
  <si>
    <t>Thôn Miêu Nha, xã Lộc Điền</t>
  </si>
  <si>
    <t>Thôn Bát Sơn, xã Lộc Điền</t>
  </si>
  <si>
    <t>Tổ dân phố 1, Thị trấn Phú Lộc</t>
  </si>
  <si>
    <t>Tổ dân phố 4, Thị trấn Phú Lộc</t>
  </si>
  <si>
    <t>Tổ dân phố 7, Thị trấn Phú Lộc</t>
  </si>
  <si>
    <t>Tổ dân phố 6, Thị trấn Phú Lộc</t>
  </si>
  <si>
    <t>Thôn Phước Tượng, xã Lộc Trì</t>
  </si>
  <si>
    <t>Thôn Đông Lưu, xã Lộc Trì</t>
  </si>
  <si>
    <t>Thôn Trung An, xã Lộc Trì</t>
  </si>
  <si>
    <t>Thôn Thủy cam, xã Lộc Thủy</t>
  </si>
  <si>
    <t>Thôn Thủy Yên Thượng, xã Lộc Thủy</t>
  </si>
  <si>
    <t>Thôn Nam Phước Tượng, xã Lộc Thủy</t>
  </si>
  <si>
    <t>Thôn Thủy Yên, xã Lộc Thủy</t>
  </si>
  <si>
    <t>Thôn An Bàng, xã Lộc Thủy</t>
  </si>
  <si>
    <t>Thôn Phước Hưng, xã Lộc Thủy</t>
  </si>
  <si>
    <t>Thôn Thủy Yên Hạ, xã Lộc Thủy</t>
  </si>
  <si>
    <t>Thôn Thủy Tụ, xã Lộc Tiến</t>
  </si>
  <si>
    <t>Thôn Thủy Dương, xã Lộc Tiến</t>
  </si>
  <si>
    <t>Thôn An Lộc, xã Lộc Tiến</t>
  </si>
  <si>
    <t>Thôn Thổ sơn, xã Lộc Tiến</t>
  </si>
  <si>
    <t>Thôn Phú Gia, xã Lộc Tiến</t>
  </si>
  <si>
    <t>Thôn Bình An 1, xã Lộc Vĩnh</t>
  </si>
  <si>
    <t>Thôn Bình An 2, xã Lộc Vĩnh</t>
  </si>
  <si>
    <t>Thôn Cảnh Dương, xã Lộc Vĩnh</t>
  </si>
  <si>
    <t>Thôn Phú Hải, xã Lộc Vĩnh</t>
  </si>
  <si>
    <t>Thôn An Cư Đông 1, thị trấn Lăng Cô</t>
  </si>
  <si>
    <t>Thôn Loan Lý, thị trấn Lăng Cô</t>
  </si>
  <si>
    <t>Thôn Lập An, thị trấn Lăng Cô</t>
  </si>
  <si>
    <t>Thôn An Cư Tây, thị trấn Lăng Cô</t>
  </si>
  <si>
    <t>Thôn Hói Dừa, thị trấn Lăng Cô</t>
  </si>
  <si>
    <t>Thôn Hòa An, xã Lộc Bình</t>
  </si>
  <si>
    <t>Thôn Mai Gia Phường, xã Lộc Bình</t>
  </si>
  <si>
    <t>Thôn Tân An, xã Lộc Bình</t>
  </si>
  <si>
    <t>Thôn  Hải Bình, xã Lộc Bình</t>
  </si>
  <si>
    <t>Thôn Tân Bình, xã Lộc Bình</t>
  </si>
  <si>
    <t>Thôn Hiền An, xã Vinh Hiền</t>
  </si>
  <si>
    <t>Thôn Hiền Hòa, xã Vinh Hiền</t>
  </si>
  <si>
    <t>Thôn Đồng Dương, xã Vinh Hiền</t>
  </si>
  <si>
    <t>Thôn Hiền An 2, xã Vinh Hiền</t>
  </si>
  <si>
    <t>Thôn 3, xã Vinh Hải</t>
  </si>
  <si>
    <t>Thôn Đơn Chế, xã Vinh Giang</t>
  </si>
  <si>
    <t>Thôn 5, xã Vinh Mỹ</t>
  </si>
  <si>
    <t>Thôn 3, xã Vinh Mỹ</t>
  </si>
  <si>
    <t>Thôn 1, xã Vinh Mỹ</t>
  </si>
  <si>
    <t>Thôn 4, xã Vinh Mỹ</t>
  </si>
  <si>
    <t>Thôn Phụng Chánh, xã Vinh Hưng</t>
  </si>
  <si>
    <t>Thôn Trung Hưng, xã Vinh Hưng</t>
  </si>
  <si>
    <t>Thôn Diêm Trường, xã Vinh Hưng</t>
  </si>
  <si>
    <t>Thôn Trung Chánh, xã Lộc Điền</t>
  </si>
  <si>
    <t>Thôn Bến Ván 2, xã Lộc Bổn</t>
  </si>
  <si>
    <t>Cơ sở cụm Nam Sơn, xã Lộc Sơn</t>
  </si>
  <si>
    <t>Cơ sở Vinh Sơn, xã Lộc Sơn</t>
  </si>
  <si>
    <t>Đội 4 Vinh Sơn, xã Lộc Sơn</t>
  </si>
  <si>
    <t>Đội 3 Vinh Sơn, xã Lộc Sơn</t>
  </si>
  <si>
    <t>Thôn 6, xã Xuân Lộc</t>
  </si>
  <si>
    <t>Thôn 6 (nam khe dài), xã Lộc Hòa</t>
  </si>
  <si>
    <t>Thôn 10, xã Lộc Hòa</t>
  </si>
  <si>
    <t>Thôn 4 (Bắc Khe dài), xã Lộc Hòa</t>
  </si>
  <si>
    <t>Thôn Lương Điền Đông, xã Lộc Điền</t>
  </si>
  <si>
    <t>Thôn Khe Su, xã Lộc Trì</t>
  </si>
  <si>
    <t>Thôn  Hòa An, xã Lộc Bình</t>
  </si>
  <si>
    <t>Thôn Hải Bình, xã Lộc Bình</t>
  </si>
  <si>
    <t xml:space="preserve">Thôn Mai Gia Phường, xã Lộc Bình </t>
  </si>
  <si>
    <t>Thôn Thủy Cam, xã Lộc Thủy</t>
  </si>
  <si>
    <t>Thôn Phú Hải 1, xã Lộc Vĩnh</t>
  </si>
  <si>
    <t>Thôn Đông An, xã Lộc Vĩnh</t>
  </si>
  <si>
    <t>Thôn Phú Hải 2, xã Lộc Vĩnh</t>
  </si>
  <si>
    <t>Đội 5, thôn Nam Trường, xã Vinh Giang</t>
  </si>
  <si>
    <t>Thôn Phước An, xã Lộc Tiến</t>
  </si>
  <si>
    <t>Thôn Tam Vị, xã Lộc Tiến</t>
  </si>
  <si>
    <t>Thôn Trung Kiền 1, xã Lộc Tiến</t>
  </si>
  <si>
    <t>Thôn Phước Lộc, xã Lộc Tiến</t>
  </si>
  <si>
    <t>Thôn Thổ Sơn, xã Lộc Tiến</t>
  </si>
  <si>
    <t>Thôn Hiền An 2, Vinh Hiền</t>
  </si>
  <si>
    <t>Thôn Hiền An 1, xã Vinh Hiền</t>
  </si>
  <si>
    <t>Thôn Hiền Vân 1, xã Vinh Hiền</t>
  </si>
  <si>
    <t>Thôn Đông Xuân, xã Lộc Điền</t>
  </si>
  <si>
    <t>Bến  Ván 2, xã Lộc Bổn</t>
  </si>
  <si>
    <t>Bến Ván 3, xã Lộc Bổn</t>
  </si>
  <si>
    <t>Thôn Bắc Trung, xã Lộc An</t>
  </si>
  <si>
    <t>Thôn Châu Thành, xã Lộc An</t>
  </si>
  <si>
    <t xml:space="preserve">ThônThuận Hóa, xã Lộc Bổn </t>
  </si>
  <si>
    <t xml:space="preserve">Thôn Thuận Hóa, xã Lộc Bổn </t>
  </si>
  <si>
    <t>BK829055</t>
  </si>
  <si>
    <t>Khu tập thể</t>
  </si>
  <si>
    <t>AP551688</t>
  </si>
  <si>
    <t>Tổ dân phố 2, thị trấn Phú Lộc</t>
  </si>
  <si>
    <t>Nhà đã thanh lý</t>
  </si>
  <si>
    <t>QĐ số 2788/QĐ-UBND</t>
  </si>
  <si>
    <t>KHỐI UBND CÁC XÃ, THỊ TRẤN</t>
  </si>
  <si>
    <t>M135309</t>
  </si>
  <si>
    <t>AP577216</t>
  </si>
  <si>
    <t>AP577213</t>
  </si>
  <si>
    <t>AP577214</t>
  </si>
  <si>
    <t>AP577212</t>
  </si>
  <si>
    <t>AP577215</t>
  </si>
  <si>
    <t>AP577217</t>
  </si>
  <si>
    <t>BC256108</t>
  </si>
  <si>
    <t>Trường TH&amp;THCS Bến ván</t>
  </si>
  <si>
    <t>Trường TH&amp;THCS Bến Ván đang sử dụng</t>
  </si>
  <si>
    <t>CC344375</t>
  </si>
  <si>
    <t>AP552847</t>
  </si>
  <si>
    <t>AP552682</t>
  </si>
  <si>
    <t>AP552863</t>
  </si>
  <si>
    <t>Thửa đất số 11, tờ bản đồ số 50</t>
  </si>
  <si>
    <t>Thôn Hói Mít, thị trấn Lăng Cô</t>
  </si>
  <si>
    <t>Thôn Hải Vân, thị trấn Lăng Cô</t>
  </si>
  <si>
    <t>Thôn Đồng Dương, thị trấn Lăng Cô</t>
  </si>
  <si>
    <t>Thôn Lập  An, Thị trấn Lăng Cô</t>
  </si>
  <si>
    <t>Tổ dân phố 5, thị trấn Phú Lộc</t>
  </si>
  <si>
    <t>Tổ dân phố 8, thị trấn Phú Lộc</t>
  </si>
  <si>
    <t>Tổ dân phố 9, thị trấn Phú Lộc</t>
  </si>
  <si>
    <t>AP036827</t>
  </si>
  <si>
    <t>AP036819</t>
  </si>
  <si>
    <t>AP036820</t>
  </si>
  <si>
    <t>AP036826</t>
  </si>
  <si>
    <t>AP551654</t>
  </si>
  <si>
    <t>QĐ 762/QĐ-UBND ngày 24/4/2015</t>
  </si>
  <si>
    <t>Thôn Tây</t>
  </si>
  <si>
    <t>Thôn Đông</t>
  </si>
  <si>
    <t>Thôn Nam</t>
  </si>
  <si>
    <t>Thôn Bắc Thượng</t>
  </si>
  <si>
    <t>Thôn Đông An (Nhà văn hóa)</t>
  </si>
  <si>
    <t>Thôn Đông An (cơ sở chính)</t>
  </si>
  <si>
    <t>Thôn Phụng Chánh 1</t>
  </si>
  <si>
    <t>Thôn Diêm Trường 1</t>
  </si>
  <si>
    <t>Thôn Phụng Chánh 2</t>
  </si>
  <si>
    <t>Thôn Lương Viện</t>
  </si>
  <si>
    <t>Thôn Phụng Chánh 1 (Trạm bảo vệ nguồn lợi thủy sản huyện Phú Lộc</t>
  </si>
  <si>
    <t>Thôn Trung Hưng</t>
  </si>
  <si>
    <t>Thôn Diêm Trường 2</t>
  </si>
  <si>
    <t>AP551661</t>
  </si>
  <si>
    <t>Thôn Nghi Xuân</t>
  </si>
  <si>
    <t>Thôn Nam Trường</t>
  </si>
  <si>
    <t>Thôn Đơn Chế</t>
  </si>
  <si>
    <t>Làm nhà họp thôn</t>
  </si>
  <si>
    <t>Thôn Lê Thái Thiện</t>
  </si>
  <si>
    <t>Thôn Trung An</t>
  </si>
  <si>
    <t>Quyết định số 762/QĐ-UBND ngày 24/4/2015</t>
  </si>
  <si>
    <t>Tiếp tục sử dụng</t>
  </si>
  <si>
    <t>Thôn Đông Hải</t>
  </si>
  <si>
    <t>Thôn Nam khe dài, xã Lộc Hòa</t>
  </si>
  <si>
    <t>Thôn 3 (Bắc Khe dài), xã Lộc Hòa</t>
  </si>
  <si>
    <t>Thôn Làng Đông (thôn 10), xã Lộc Hòa</t>
  </si>
  <si>
    <t>Thôn An Hà (thôn 1), xã Lộc Hòa</t>
  </si>
  <si>
    <t>Thôn Nam Khe Dài, xã Lộc Hòa</t>
  </si>
  <si>
    <t>Cơ sở mầm non thôn 1</t>
  </si>
  <si>
    <t>Cơ sở mầm non thôn 4</t>
  </si>
  <si>
    <t>Cơ sở thôn Lương Điền Đông</t>
  </si>
  <si>
    <t>Thôn Lương Phú Quý</t>
  </si>
  <si>
    <t>Thôn Bạch Thạch</t>
  </si>
  <si>
    <t>Thôn Đông Xuân</t>
  </si>
  <si>
    <t>Thôn Miêu Nha</t>
  </si>
  <si>
    <t>Thôn Lương Điền Thượng</t>
  </si>
  <si>
    <t>Thôn Sư Lỗ Đông</t>
  </si>
  <si>
    <t>Thôn Quê Chữ</t>
  </si>
  <si>
    <t>Thôn 5</t>
  </si>
  <si>
    <t>Thôn 6</t>
  </si>
  <si>
    <t>Thôn 7</t>
  </si>
  <si>
    <t>Thôn 8</t>
  </si>
  <si>
    <t>Thôn 9</t>
  </si>
  <si>
    <t>Thôn Thủy Cam</t>
  </si>
  <si>
    <t>Thôn Ba Tơ</t>
  </si>
  <si>
    <t>Thôn Thủy Yên Hạ</t>
  </si>
  <si>
    <t>Thôn Nam Phước</t>
  </si>
  <si>
    <t>Thôn An Bàng</t>
  </si>
  <si>
    <t>Thôn Thủy Yên Thượng</t>
  </si>
  <si>
    <t>Thôn An Bình</t>
  </si>
  <si>
    <t>Tổ dân phố An Cư Đông 2</t>
  </si>
  <si>
    <t>Thôn Đồng Dương</t>
  </si>
  <si>
    <t>Thôn Lập An</t>
  </si>
  <si>
    <t>Nhà họp thôn</t>
  </si>
  <si>
    <t>Trung tâm học tập cộng đồng</t>
  </si>
  <si>
    <t>BP521013</t>
  </si>
  <si>
    <t>UBND xã Lộc Thủy</t>
  </si>
  <si>
    <t>Nhà văn hóa tổ dân phố Đá Bạc</t>
  </si>
  <si>
    <t>BQ520727</t>
  </si>
  <si>
    <t>Nhà văn hóa tổ dân phố 1</t>
  </si>
  <si>
    <t>BQ471757</t>
  </si>
  <si>
    <t>Nhà văn hóa tổ dân phố 2</t>
  </si>
  <si>
    <t>Nhà văn hóa tổ dân phố 3</t>
  </si>
  <si>
    <t>Nhà văn hóa tổ dân phố 4</t>
  </si>
  <si>
    <t>BQ520712</t>
  </si>
  <si>
    <t>BQ471759</t>
  </si>
  <si>
    <t>BQ471758</t>
  </si>
  <si>
    <t>Thôn 6 (Trung tâm học tập cộng đồng)</t>
  </si>
  <si>
    <t>AP551938</t>
  </si>
  <si>
    <t>Nhà họp thôn Tân An</t>
  </si>
  <si>
    <t>Nhà họp thôn Mai Gia Phường</t>
  </si>
  <si>
    <t>Nhà họp thôn Tân An Hải 1</t>
  </si>
  <si>
    <t>Nhà họp thôn Tân An Hải 2</t>
  </si>
  <si>
    <t>UBND xã Lộc Hòa</t>
  </si>
  <si>
    <t>Trụ sở làm việc</t>
  </si>
  <si>
    <t xml:space="preserve">Điều chuyển làm nhà họp thôn </t>
  </si>
  <si>
    <t xml:space="preserve">QĐ số 53. 13/01/2012 </t>
  </si>
  <si>
    <t>Đất văn hóa</t>
  </si>
  <si>
    <t>Thừa diện tích sân vận động</t>
  </si>
  <si>
    <t>Mở rộng diện tích khuôn viên chợ Truồi, Lộc An</t>
  </si>
  <si>
    <t>Đã cho xây mới</t>
  </si>
  <si>
    <t xml:space="preserve">Đã cho xây mới </t>
  </si>
  <si>
    <t>Thôn Phú Môn (Mầm non)</t>
  </si>
  <si>
    <t>Thôn Tây A, xã Lộc An</t>
  </si>
  <si>
    <t>Cơ sở văn hóa</t>
  </si>
  <si>
    <t>QĐ 1877, 24/8/2007</t>
  </si>
  <si>
    <t>Đất giáo dục</t>
  </si>
  <si>
    <t>Đang sử dụng làm nhà họp thôn</t>
  </si>
  <si>
    <t>Trường Mầm non Tiến Lực</t>
  </si>
  <si>
    <t>Chuyển giao xã quản lý</t>
  </si>
  <si>
    <t>TÊN ĐƠN VỊ ĐANG 
QUẢN LÝ, SỬ DỤNG</t>
  </si>
  <si>
    <t>Nội dung 
cần bổ sung</t>
  </si>
  <si>
    <t xml:space="preserve">             + Đối với phương án làm nhà họp thôn: Cần rà soát nhu cầu sử dụng làm nhà họp thôn là bao nhiêu, 
phần diện tích đất còn thừa đề xuất phương án xử lý vào mục đích gì (biên bản gồm Trường và UBND xã ký)</t>
  </si>
  <si>
    <t>PHỤ LỤC</t>
  </si>
  <si>
    <t>(Kèm theo công văn số:      /CV-TCKH ngày    tháng 6 năm 2018 
của Phòng Tài chính-KH huyện Phú Lộc)</t>
  </si>
  <si>
    <r>
      <t>Diện tích (M</t>
    </r>
    <r>
      <rPr>
        <b/>
        <vertAlign val="superscript"/>
        <sz val="13"/>
        <rFont val="Times New Roman"/>
        <family val="1"/>
      </rPr>
      <t>2</t>
    </r>
    <r>
      <rPr>
        <b/>
        <sz val="13"/>
        <rFont val="Times New Roman"/>
        <family val="1"/>
      </rPr>
      <t>)</t>
    </r>
  </si>
  <si>
    <r>
      <t>Đất (M</t>
    </r>
    <r>
      <rPr>
        <b/>
        <vertAlign val="superscript"/>
        <sz val="13"/>
        <rFont val="Times New Roman"/>
        <family val="1"/>
      </rPr>
      <t>2</t>
    </r>
    <r>
      <rPr>
        <b/>
        <sz val="13"/>
        <rFont val="Times New Roman"/>
        <family val="1"/>
      </rPr>
      <t>)</t>
    </r>
  </si>
  <si>
    <r>
      <t>Nhà (M</t>
    </r>
    <r>
      <rPr>
        <b/>
        <vertAlign val="superscript"/>
        <sz val="13"/>
        <rFont val="Times New Roman"/>
        <family val="1"/>
      </rPr>
      <t>2</t>
    </r>
    <r>
      <rPr>
        <b/>
        <sz val="13"/>
        <rFont val="Times New Roman"/>
        <family val="1"/>
      </rPr>
      <t>)</t>
    </r>
  </si>
  <si>
    <t xml:space="preserve">Chuyển Trường MN Bắc Hà </t>
  </si>
  <si>
    <t xml:space="preserve">Chuyển Trường TH Nước Ngọt 2 </t>
  </si>
  <si>
    <t xml:space="preserve">Giao đất BCH Quân sự huyện </t>
  </si>
  <si>
    <t>Nhà văn hóa cũ)</t>
  </si>
  <si>
    <t>QĐ 67/QĐ-UBND tỉnh</t>
  </si>
  <si>
    <t>Đã có cơ sở khác</t>
  </si>
  <si>
    <t>QĐ 762/QĐ, 24/4/2015</t>
  </si>
  <si>
    <t>Giao địa phương quản lý, sử dụng</t>
  </si>
  <si>
    <t>Chuyển Trường MN Tiến Lực</t>
  </si>
  <si>
    <t>Trước đây của Trường TH Nam Phổ Hạ</t>
  </si>
  <si>
    <t>Hiện trạng
 sử dụng</t>
  </si>
  <si>
    <t xml:space="preserve">Trường MN 
Tiến Lực </t>
  </si>
  <si>
    <t xml:space="preserve">Trường MN Bắc Hà </t>
  </si>
  <si>
    <t>Chuyển Trường TH Nước Ngọt 2</t>
  </si>
  <si>
    <t xml:space="preserve">Trường TH NN 2 </t>
  </si>
  <si>
    <t>Thanh lý tài sản, bán đấu giá QSD đất</t>
  </si>
  <si>
    <t>I</t>
  </si>
  <si>
    <t>III</t>
  </si>
  <si>
    <t>IV</t>
  </si>
  <si>
    <t>T473, số 30</t>
  </si>
  <si>
    <t>Trường TH&amp;THCS Bến Ván</t>
  </si>
  <si>
    <t>QĐ 762, 24/4/2015</t>
  </si>
  <si>
    <t>T259, số 52</t>
  </si>
  <si>
    <t>T33, số 48</t>
  </si>
  <si>
    <t>T34, số 38</t>
  </si>
  <si>
    <t>T43, số 24</t>
  </si>
  <si>
    <t>T24, số 25</t>
  </si>
  <si>
    <t>Công an mượn</t>
  </si>
  <si>
    <r>
      <t>416 m</t>
    </r>
    <r>
      <rPr>
        <vertAlign val="superscript"/>
        <sz val="11"/>
        <rFont val="Times New Roman"/>
        <family val="1"/>
      </rPr>
      <t>2</t>
    </r>
    <r>
      <rPr>
        <sz val="11"/>
        <rFont val="Times New Roman"/>
        <family val="1"/>
      </rPr>
      <t xml:space="preserve"> đã có giấy</t>
    </r>
  </si>
  <si>
    <t xml:space="preserve">Chuyển  Trường TH&amp;THCS Bến Ván </t>
  </si>
  <si>
    <t xml:space="preserve">Trường TH&amp;THCS Bến Ván </t>
  </si>
  <si>
    <t xml:space="preserve">Chuyển Trường TH&amp; THCS Bến Ván </t>
  </si>
  <si>
    <t>UBND TT Phú Lộc</t>
  </si>
  <si>
    <t xml:space="preserve">Trường TH Nước Ngọt 2 </t>
  </si>
  <si>
    <t>UBND TT Lăng Cô</t>
  </si>
  <si>
    <t>Phương án Trường 
đã đề xuất</t>
  </si>
  <si>
    <t>Lập Biên bản giao nhận theo mẫu</t>
  </si>
  <si>
    <t>Ghi chú: + Đối với phương án đề xuất giao xã quản lý: Đề nghị UBND xã cần làm rõ sử dụng vào mục đích gì</t>
  </si>
  <si>
    <t xml:space="preserve">             + Đối với phương án chuyển sang Trường khác quản lý, sử dụng: Biên bản giao nhận gồm hai Trường ký</t>
  </si>
  <si>
    <t xml:space="preserve">Đơn vị sẽ tiếp nhận </t>
  </si>
  <si>
    <r>
      <t>Chuyển giao lại 3.211 m</t>
    </r>
    <r>
      <rPr>
        <vertAlign val="superscript"/>
        <sz val="11"/>
        <rFont val="Times New Roman"/>
        <family val="1"/>
      </rPr>
      <t>2</t>
    </r>
    <r>
      <rPr>
        <sz val="11"/>
        <rFont val="Times New Roman"/>
        <family val="1"/>
      </rPr>
      <t xml:space="preserve"> đất để xây dựng Kho bạc Nhà nước huyện; 1.300 m</t>
    </r>
    <r>
      <rPr>
        <vertAlign val="superscript"/>
        <sz val="11"/>
        <rFont val="Times New Roman"/>
        <family val="1"/>
      </rPr>
      <t>2</t>
    </r>
    <r>
      <rPr>
        <sz val="11"/>
        <rFont val="Times New Roman"/>
        <family val="1"/>
      </rPr>
      <t xml:space="preserve"> đất xây dựng NHTM CP Công Thương.</t>
    </r>
  </si>
  <si>
    <t>Thanh lý tài sản, bán đấu giá QSD đất.</t>
  </si>
  <si>
    <t>Giao địa phương quản lý, sử dụng.</t>
  </si>
  <si>
    <t>Chuyển Trường MN Bắc Hà.</t>
  </si>
  <si>
    <t>Điều chuyển làm nhà họp thôn.</t>
  </si>
  <si>
    <t>Thanh lý tài sản và bán đấu giá quyền sử dụng đất</t>
  </si>
  <si>
    <t>Thanh lý tài sản và bán đấu giá quyền sử dụng đất.</t>
  </si>
  <si>
    <t>Trường Mầm non Lăng Cô</t>
  </si>
  <si>
    <t>Bán đấu giá quyền sử dụng đất.</t>
  </si>
  <si>
    <t>Thôn Phú Môn, xã Lộc An</t>
  </si>
  <si>
    <t>AE584824</t>
  </si>
  <si>
    <t>Giao UBND xã Lộc An quản lý sử dụng để mở rộng diện tích khuôn viên chợ.</t>
  </si>
  <si>
    <t>Thanh lý tài sản và bán đấu giá quyền sủ dụng đất</t>
  </si>
  <si>
    <t>Trường Tiểu học Vinh Hiền</t>
  </si>
  <si>
    <t>Phụ lục:</t>
  </si>
  <si>
    <r>
      <t xml:space="preserve">             </t>
    </r>
    <r>
      <rPr>
        <b/>
        <sz val="14"/>
        <color indexed="8"/>
        <rFont val="Times New Roman"/>
        <family val="1"/>
      </rPr>
      <t>Về việc lập phương án sắp xếp lại, xử lý các cơ sở nhà đất theo Nghị định 167/2017/NĐ-CP ngày 31 tháng 12 năm 2017 của Chính phủ.</t>
    </r>
  </si>
  <si>
    <t>Phụ lục kèm theo báo cáo số           /BC-UBND ngày         tháng 7 năm 2018 của UBND huyện Phú Lộc</t>
  </si>
  <si>
    <t>Giao lại cho Trường TH thị trấn 1 quản lý, sử dụng</t>
  </si>
  <si>
    <t>Có sơ sở trường THCS Xuân Lộc</t>
  </si>
  <si>
    <t>Bán để xây mới tại vị trí khác</t>
  </si>
  <si>
    <t>QĐ 762/QĐ-UBND  24/4/2015</t>
  </si>
  <si>
    <t>Trường TH&amp;THCS Lộc Bình</t>
  </si>
  <si>
    <t>Trường Mầm non Vinh Giang</t>
  </si>
  <si>
    <t>Trường Mầm non Sao Mai</t>
  </si>
  <si>
    <t>Phòng Kinh tế và Hạ tầng</t>
  </si>
  <si>
    <t>CC344271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</si>
</sst>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
    <numFmt numFmtId="168" formatCode="_(* #,##0.000_);_(* \(#,##0.000\);_(* &quot;-&quot;??_);_(@_)"/>
    <numFmt numFmtId="169" formatCode="#,##0;[Red]#,##0"/>
    <numFmt numFmtId="170" formatCode="&quot;Yes&quot;;&quot;Yes&quot;;&quot;No&quot;"/>
    <numFmt numFmtId="171" formatCode="&quot;True&quot;;&quot;True&quot;;&quot;False&quot;"/>
    <numFmt numFmtId="172" formatCode="&quot;On&quot;;&quot;On&quot;;&quot;Off&quot;"/>
    <numFmt numFmtId="173" formatCode="[$€-2]\ #,##0.00_);[Red]\([$€-2]\ #,##0.00\)"/>
  </numFmts>
  <fonts count="57">
    <font>
      <sz val="10"/>
      <name val="Arial"/>
      <family val="0"/>
    </font>
    <font>
      <sz val="8"/>
      <name val="Arial"/>
      <family val="2"/>
    </font>
    <font>
      <u val="single"/>
      <sz val="10"/>
      <color indexed="12"/>
      <name val="Arial"/>
      <family val="2"/>
    </font>
    <font>
      <u val="single"/>
      <sz val="10"/>
      <color indexed="36"/>
      <name val="Arial"/>
      <family val="2"/>
    </font>
    <font>
      <sz val="10"/>
      <color indexed="8"/>
      <name val="Arial"/>
      <family val="2"/>
    </font>
    <font>
      <sz val="11"/>
      <name val="Times New Roman"/>
      <family val="1"/>
    </font>
    <font>
      <sz val="11"/>
      <name val="Arial"/>
      <family val="2"/>
    </font>
    <font>
      <b/>
      <sz val="11"/>
      <name val="Times New Roman"/>
      <family val="1"/>
    </font>
    <font>
      <b/>
      <vertAlign val="superscript"/>
      <sz val="11"/>
      <name val="Times New Roman"/>
      <family val="1"/>
    </font>
    <font>
      <vertAlign val="superscript"/>
      <sz val="11"/>
      <name val="Times New Roman"/>
      <family val="1"/>
    </font>
    <font>
      <sz val="10"/>
      <name val="Times New Roman"/>
      <family val="1"/>
    </font>
    <font>
      <b/>
      <sz val="14"/>
      <name val="Times New Roman"/>
      <family val="1"/>
    </font>
    <font>
      <sz val="14"/>
      <name val="Times New Roman"/>
      <family val="1"/>
    </font>
    <font>
      <b/>
      <sz val="13"/>
      <name val="Times New Roman"/>
      <family val="1"/>
    </font>
    <font>
      <b/>
      <vertAlign val="superscript"/>
      <sz val="13"/>
      <name val="Times New Roman"/>
      <family val="1"/>
    </font>
    <font>
      <sz val="13"/>
      <name val="Times New Roman"/>
      <family val="1"/>
    </font>
    <font>
      <sz val="14"/>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10"/>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hair"/>
      <bottom style="hair"/>
    </border>
    <border>
      <left style="thin"/>
      <right style="thin"/>
      <top style="thin"/>
      <bottom>
        <color indexed="63"/>
      </bottom>
    </border>
    <border>
      <left>
        <color indexed="63"/>
      </left>
      <right>
        <color indexed="63"/>
      </right>
      <top>
        <color indexed="63"/>
      </top>
      <bottom style="hair"/>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10">
    <xf numFmtId="0" fontId="0" fillId="0" borderId="0" xfId="0" applyAlignment="1">
      <alignment/>
    </xf>
    <xf numFmtId="3" fontId="5" fillId="0" borderId="10" xfId="0" applyNumberFormat="1" applyFont="1" applyFill="1" applyBorder="1" applyAlignment="1">
      <alignment horizontal="right"/>
    </xf>
    <xf numFmtId="3" fontId="5" fillId="0" borderId="10" xfId="0" applyNumberFormat="1" applyFont="1" applyFill="1" applyBorder="1" applyAlignment="1">
      <alignment horizontal="justify" vertical="justify" wrapText="1"/>
    </xf>
    <xf numFmtId="3" fontId="5" fillId="0" borderId="0" xfId="0" applyNumberFormat="1" applyFont="1" applyFill="1" applyBorder="1" applyAlignment="1">
      <alignment horizontal="justify" vertical="justify" wrapText="1"/>
    </xf>
    <xf numFmtId="0" fontId="5" fillId="0" borderId="0" xfId="0" applyFont="1" applyFill="1" applyBorder="1" applyAlignment="1">
      <alignment horizontal="center"/>
    </xf>
    <xf numFmtId="3" fontId="5" fillId="0" borderId="0" xfId="0" applyNumberFormat="1" applyFont="1" applyFill="1" applyBorder="1" applyAlignment="1">
      <alignment horizontal="right" vertical="center"/>
    </xf>
    <xf numFmtId="3" fontId="5" fillId="0"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xf>
    <xf numFmtId="3" fontId="15" fillId="0" borderId="10" xfId="0" applyNumberFormat="1" applyFont="1" applyFill="1" applyBorder="1" applyAlignment="1">
      <alignment horizontal="justify" vertical="justify" wrapText="1"/>
    </xf>
    <xf numFmtId="0" fontId="12" fillId="0" borderId="0" xfId="0" applyFont="1" applyFill="1" applyAlignment="1">
      <alignment/>
    </xf>
    <xf numFmtId="0" fontId="5"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xf>
    <xf numFmtId="3" fontId="7" fillId="0" borderId="0" xfId="0" applyNumberFormat="1" applyFont="1" applyFill="1" applyBorder="1" applyAlignment="1">
      <alignment horizontal="center"/>
    </xf>
    <xf numFmtId="0" fontId="13" fillId="0" borderId="10" xfId="0" applyFont="1" applyFill="1" applyBorder="1" applyAlignment="1">
      <alignment horizontal="center" vertical="center"/>
    </xf>
    <xf numFmtId="0" fontId="13" fillId="0" borderId="10" xfId="0" applyFont="1" applyFill="1" applyBorder="1" applyAlignment="1">
      <alignment vertical="center" wrapText="1"/>
    </xf>
    <xf numFmtId="0" fontId="13" fillId="0" borderId="0" xfId="0" applyFont="1" applyFill="1" applyAlignment="1">
      <alignment/>
    </xf>
    <xf numFmtId="0" fontId="15" fillId="0" borderId="10" xfId="0" applyFont="1" applyFill="1" applyBorder="1" applyAlignment="1">
      <alignment vertical="center" wrapText="1"/>
    </xf>
    <xf numFmtId="0" fontId="13" fillId="0" borderId="10" xfId="0" applyFont="1" applyFill="1" applyBorder="1" applyAlignment="1">
      <alignment horizontal="center"/>
    </xf>
    <xf numFmtId="0" fontId="13" fillId="0" borderId="10" xfId="0" applyFont="1" applyFill="1" applyBorder="1" applyAlignment="1">
      <alignment/>
    </xf>
    <xf numFmtId="3" fontId="13" fillId="0" borderId="10" xfId="0" applyNumberFormat="1" applyFont="1" applyFill="1" applyBorder="1" applyAlignment="1">
      <alignment horizontal="right"/>
    </xf>
    <xf numFmtId="3" fontId="15" fillId="0" borderId="12" xfId="0" applyNumberFormat="1" applyFont="1" applyFill="1" applyBorder="1" applyAlignment="1">
      <alignment vertical="center" wrapText="1"/>
    </xf>
    <xf numFmtId="164" fontId="15" fillId="0" borderId="10" xfId="0" applyNumberFormat="1" applyFont="1" applyFill="1" applyBorder="1" applyAlignment="1">
      <alignment vertical="center"/>
    </xf>
    <xf numFmtId="3" fontId="15" fillId="0" borderId="10" xfId="0" applyNumberFormat="1" applyFont="1" applyFill="1" applyBorder="1" applyAlignment="1">
      <alignment vertical="center" wrapText="1"/>
    </xf>
    <xf numFmtId="0" fontId="13" fillId="0" borderId="11" xfId="0" applyFont="1" applyFill="1" applyBorder="1" applyAlignment="1">
      <alignment/>
    </xf>
    <xf numFmtId="0" fontId="15" fillId="0" borderId="10" xfId="0" applyFont="1" applyFill="1" applyBorder="1" applyAlignment="1">
      <alignment horizontal="center"/>
    </xf>
    <xf numFmtId="0" fontId="15" fillId="0" borderId="10" xfId="0" applyFont="1" applyFill="1" applyBorder="1" applyAlignment="1">
      <alignment horizontal="left" vertical="center"/>
    </xf>
    <xf numFmtId="3" fontId="15" fillId="0" borderId="10" xfId="0" applyNumberFormat="1" applyFont="1" applyFill="1" applyBorder="1" applyAlignment="1">
      <alignment horizontal="right" vertical="center"/>
    </xf>
    <xf numFmtId="0" fontId="15" fillId="0" borderId="11" xfId="0" applyFont="1" applyFill="1" applyBorder="1" applyAlignment="1">
      <alignment/>
    </xf>
    <xf numFmtId="3" fontId="15" fillId="0" borderId="10" xfId="0" applyNumberFormat="1" applyFont="1" applyFill="1" applyBorder="1" applyAlignment="1">
      <alignment vertical="center"/>
    </xf>
    <xf numFmtId="0" fontId="15" fillId="0" borderId="11" xfId="0" applyFont="1" applyFill="1" applyBorder="1" applyAlignment="1">
      <alignment horizontal="left" vertical="center"/>
    </xf>
    <xf numFmtId="0" fontId="15" fillId="0" borderId="10" xfId="0" applyFont="1" applyFill="1" applyBorder="1" applyAlignment="1">
      <alignment vertical="center"/>
    </xf>
    <xf numFmtId="3" fontId="13" fillId="0" borderId="10" xfId="0" applyNumberFormat="1" applyFont="1" applyFill="1" applyBorder="1" applyAlignment="1">
      <alignment/>
    </xf>
    <xf numFmtId="3" fontId="15" fillId="0" borderId="10" xfId="0" applyNumberFormat="1" applyFont="1" applyFill="1" applyBorder="1" applyAlignment="1">
      <alignment vertical="justify" wrapText="1"/>
    </xf>
    <xf numFmtId="3" fontId="15"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3" fontId="13" fillId="0" borderId="10" xfId="0" applyNumberFormat="1" applyFont="1" applyFill="1" applyBorder="1" applyAlignment="1">
      <alignment horizontal="right"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3" fontId="15" fillId="0" borderId="10" xfId="0" applyNumberFormat="1" applyFont="1" applyFill="1" applyBorder="1" applyAlignment="1">
      <alignment horizontal="right" vertical="center" wrapText="1"/>
    </xf>
    <xf numFmtId="0" fontId="13" fillId="0" borderId="10" xfId="0" applyFont="1" applyFill="1" applyBorder="1" applyAlignment="1">
      <alignment vertical="center"/>
    </xf>
    <xf numFmtId="3" fontId="13" fillId="0" borderId="10" xfId="0" applyNumberFormat="1" applyFont="1" applyFill="1" applyBorder="1" applyAlignment="1">
      <alignment horizontal="right" vertical="center"/>
    </xf>
    <xf numFmtId="0" fontId="13" fillId="0" borderId="11" xfId="0" applyFont="1" applyFill="1" applyBorder="1" applyAlignment="1">
      <alignment vertical="center"/>
    </xf>
    <xf numFmtId="0" fontId="15" fillId="0" borderId="10" xfId="0" applyFont="1" applyFill="1" applyBorder="1" applyAlignment="1">
      <alignment horizontal="center" vertical="center"/>
    </xf>
    <xf numFmtId="0" fontId="15" fillId="0" borderId="11" xfId="0" applyFont="1" applyFill="1" applyBorder="1" applyAlignment="1">
      <alignment vertical="center"/>
    </xf>
    <xf numFmtId="0" fontId="15" fillId="0" borderId="10" xfId="0" applyFont="1" applyFill="1" applyBorder="1" applyAlignment="1">
      <alignment/>
    </xf>
    <xf numFmtId="3" fontId="15" fillId="0" borderId="10" xfId="0" applyNumberFormat="1" applyFont="1" applyFill="1" applyBorder="1" applyAlignment="1">
      <alignment horizontal="right"/>
    </xf>
    <xf numFmtId="3" fontId="13" fillId="0" borderId="10" xfId="0" applyNumberFormat="1" applyFont="1" applyFill="1" applyBorder="1" applyAlignment="1">
      <alignment vertical="center"/>
    </xf>
    <xf numFmtId="0" fontId="15" fillId="0" borderId="0" xfId="0" applyFont="1" applyFill="1" applyBorder="1" applyAlignment="1">
      <alignment horizontal="center"/>
    </xf>
    <xf numFmtId="0" fontId="15" fillId="0" borderId="0" xfId="0" applyFont="1" applyFill="1" applyBorder="1" applyAlignment="1">
      <alignment vertical="center"/>
    </xf>
    <xf numFmtId="3" fontId="15" fillId="0" borderId="0" xfId="0" applyNumberFormat="1" applyFont="1" applyFill="1" applyBorder="1" applyAlignment="1">
      <alignment horizontal="right" vertical="center"/>
    </xf>
    <xf numFmtId="3" fontId="15" fillId="0" borderId="0" xfId="0" applyNumberFormat="1" applyFont="1" applyFill="1" applyBorder="1" applyAlignment="1">
      <alignment vertical="center" wrapText="1"/>
    </xf>
    <xf numFmtId="3" fontId="15" fillId="0" borderId="0" xfId="0" applyNumberFormat="1" applyFont="1" applyFill="1" applyBorder="1" applyAlignment="1">
      <alignment horizontal="justify" vertical="justify" wrapText="1"/>
    </xf>
    <xf numFmtId="0" fontId="1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4" fillId="0" borderId="0" xfId="0" applyFont="1" applyFill="1" applyAlignment="1">
      <alignment horizontal="center"/>
    </xf>
    <xf numFmtId="49" fontId="0" fillId="0" borderId="0" xfId="0" applyNumberFormat="1" applyFill="1" applyAlignment="1">
      <alignment/>
    </xf>
    <xf numFmtId="166" fontId="0" fillId="0" borderId="0" xfId="0" applyNumberFormat="1" applyFill="1" applyAlignment="1">
      <alignment/>
    </xf>
    <xf numFmtId="166" fontId="0" fillId="0" borderId="0" xfId="0" applyNumberFormat="1" applyFill="1" applyAlignment="1">
      <alignment/>
    </xf>
    <xf numFmtId="0" fontId="10" fillId="0" borderId="0" xfId="0" applyFont="1" applyFill="1" applyAlignment="1">
      <alignment/>
    </xf>
    <xf numFmtId="0" fontId="0" fillId="0" borderId="0" xfId="0" applyFill="1" applyAlignment="1">
      <alignment/>
    </xf>
    <xf numFmtId="0" fontId="5" fillId="0" borderId="10" xfId="0" applyFont="1" applyFill="1" applyBorder="1" applyAlignment="1">
      <alignment horizontal="center"/>
    </xf>
    <xf numFmtId="0" fontId="5" fillId="0" borderId="10" xfId="0" applyFont="1" applyFill="1" applyBorder="1" applyAlignment="1">
      <alignment/>
    </xf>
    <xf numFmtId="3" fontId="5" fillId="0" borderId="10" xfId="0" applyNumberFormat="1" applyFont="1" applyFill="1" applyBorder="1" applyAlignment="1">
      <alignment horizontal="center"/>
    </xf>
    <xf numFmtId="3" fontId="5" fillId="0" borderId="10" xfId="0" applyNumberFormat="1" applyFont="1" applyFill="1" applyBorder="1" applyAlignment="1">
      <alignment vertical="center"/>
    </xf>
    <xf numFmtId="3" fontId="5"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0" fontId="7" fillId="0" borderId="0" xfId="0" applyFont="1" applyFill="1" applyAlignment="1">
      <alignment/>
    </xf>
    <xf numFmtId="0" fontId="7" fillId="0" borderId="10" xfId="0" applyFont="1" applyFill="1" applyBorder="1" applyAlignment="1">
      <alignment horizontal="center"/>
    </xf>
    <xf numFmtId="0" fontId="7" fillId="0" borderId="10" xfId="0" applyFont="1" applyFill="1" applyBorder="1" applyAlignment="1">
      <alignment/>
    </xf>
    <xf numFmtId="169" fontId="7" fillId="0" borderId="10" xfId="42" applyNumberFormat="1" applyFont="1" applyFill="1" applyBorder="1" applyAlignment="1">
      <alignment/>
    </xf>
    <xf numFmtId="164" fontId="7" fillId="0" borderId="10" xfId="42" applyNumberFormat="1" applyFont="1" applyFill="1" applyBorder="1" applyAlignment="1">
      <alignment horizontal="center"/>
    </xf>
    <xf numFmtId="164" fontId="7" fillId="0" borderId="10" xfId="42" applyNumberFormat="1" applyFont="1" applyFill="1" applyBorder="1" applyAlignment="1">
      <alignment/>
    </xf>
    <xf numFmtId="164" fontId="7" fillId="0" borderId="10" xfId="42" applyNumberFormat="1" applyFont="1" applyFill="1" applyBorder="1" applyAlignment="1">
      <alignment/>
    </xf>
    <xf numFmtId="0" fontId="7" fillId="0" borderId="13" xfId="0" applyFont="1" applyFill="1" applyBorder="1" applyAlignment="1">
      <alignment/>
    </xf>
    <xf numFmtId="0" fontId="7" fillId="0" borderId="11" xfId="0" applyFont="1" applyFill="1" applyBorder="1" applyAlignment="1">
      <alignment/>
    </xf>
    <xf numFmtId="0" fontId="5" fillId="0" borderId="10" xfId="0" applyFont="1" applyFill="1" applyBorder="1" applyAlignment="1">
      <alignment vertical="center"/>
    </xf>
    <xf numFmtId="3" fontId="5" fillId="0" borderId="10" xfId="0" applyNumberFormat="1" applyFont="1" applyFill="1" applyBorder="1" applyAlignment="1">
      <alignment horizontal="right" vertical="center"/>
    </xf>
    <xf numFmtId="3" fontId="5" fillId="0" borderId="10" xfId="0" applyNumberFormat="1" applyFont="1" applyFill="1" applyBorder="1" applyAlignment="1">
      <alignment horizontal="center" vertical="center"/>
    </xf>
    <xf numFmtId="3" fontId="7" fillId="0" borderId="10" xfId="0" applyNumberFormat="1" applyFont="1" applyFill="1" applyBorder="1" applyAlignment="1">
      <alignment horizontal="right"/>
    </xf>
    <xf numFmtId="3" fontId="7" fillId="0" borderId="10" xfId="0" applyNumberFormat="1" applyFont="1" applyFill="1" applyBorder="1" applyAlignment="1">
      <alignment horizont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justify" wrapText="1"/>
    </xf>
    <xf numFmtId="0" fontId="5" fillId="0" borderId="10" xfId="0" applyFont="1" applyFill="1" applyBorder="1" applyAlignment="1">
      <alignment horizontal="justify" vertical="justify" wrapText="1"/>
    </xf>
    <xf numFmtId="0" fontId="5" fillId="0" borderId="11" xfId="0" applyFont="1" applyFill="1" applyBorder="1" applyAlignment="1">
      <alignment vertical="center"/>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5" fillId="0" borderId="10" xfId="0" applyFont="1" applyFill="1" applyBorder="1" applyAlignment="1">
      <alignment horizontal="center" vertical="center" wrapText="1"/>
    </xf>
    <xf numFmtId="3" fontId="5" fillId="0" borderId="10" xfId="0" applyNumberFormat="1" applyFont="1" applyFill="1" applyBorder="1" applyAlignment="1">
      <alignment horizontal="center" vertical="justify" wrapText="1"/>
    </xf>
    <xf numFmtId="3" fontId="7" fillId="0" borderId="10" xfId="0" applyNumberFormat="1" applyFont="1" applyFill="1" applyBorder="1" applyAlignment="1">
      <alignment/>
    </xf>
    <xf numFmtId="169" fontId="7" fillId="0" borderId="10" xfId="42" applyNumberFormat="1" applyFont="1" applyFill="1" applyBorder="1" applyAlignment="1">
      <alignment horizontal="right"/>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vertical="center"/>
    </xf>
    <xf numFmtId="169" fontId="7" fillId="0" borderId="10" xfId="42" applyNumberFormat="1" applyFont="1" applyFill="1" applyBorder="1" applyAlignment="1">
      <alignment horizontal="left"/>
    </xf>
    <xf numFmtId="164" fontId="7" fillId="0" borderId="11" xfId="42" applyNumberFormat="1" applyFont="1" applyFill="1" applyBorder="1" applyAlignment="1">
      <alignment/>
    </xf>
    <xf numFmtId="0" fontId="7" fillId="0" borderId="10" xfId="0" applyFont="1" applyFill="1" applyBorder="1" applyAlignment="1">
      <alignment horizontal="left" vertical="center" wrapText="1"/>
    </xf>
    <xf numFmtId="3" fontId="7" fillId="0" borderId="10" xfId="0" applyNumberFormat="1" applyFont="1" applyFill="1" applyBorder="1" applyAlignment="1">
      <alignment horizontal="right" vertical="center" wrapText="1"/>
    </xf>
    <xf numFmtId="3" fontId="7"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3" fontId="5" fillId="0" borderId="10" xfId="0" applyNumberFormat="1" applyFont="1" applyFill="1" applyBorder="1" applyAlignment="1">
      <alignment horizontal="right" vertical="center" wrapText="1"/>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3" fontId="5" fillId="0" borderId="10" xfId="0" applyNumberFormat="1" applyFont="1" applyFill="1" applyBorder="1" applyAlignment="1">
      <alignment/>
    </xf>
    <xf numFmtId="3" fontId="5" fillId="0" borderId="10" xfId="0" applyNumberFormat="1" applyFont="1" applyFill="1" applyBorder="1" applyAlignment="1">
      <alignment vertical="justify" wrapText="1"/>
    </xf>
    <xf numFmtId="164" fontId="7" fillId="0" borderId="10" xfId="42" applyNumberFormat="1" applyFont="1" applyFill="1" applyBorder="1" applyAlignment="1">
      <alignment vertical="center" wrapText="1"/>
    </xf>
    <xf numFmtId="3" fontId="5" fillId="0" borderId="10" xfId="0" applyNumberFormat="1" applyFont="1" applyFill="1" applyBorder="1" applyAlignment="1">
      <alignment horizontal="justify" vertical="justify"/>
    </xf>
    <xf numFmtId="0" fontId="6" fillId="0" borderId="0" xfId="0" applyFont="1" applyFill="1" applyAlignment="1">
      <alignment horizontal="center"/>
    </xf>
    <xf numFmtId="3" fontId="1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6" fontId="0" fillId="0" borderId="0" xfId="0" applyNumberFormat="1" applyFill="1" applyAlignment="1">
      <alignment horizontal="center"/>
    </xf>
    <xf numFmtId="0" fontId="5" fillId="0" borderId="0" xfId="0" applyFont="1" applyFill="1" applyAlignment="1">
      <alignment horizontal="center" vertical="center" wrapText="1"/>
    </xf>
    <xf numFmtId="3" fontId="13" fillId="0" borderId="1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49" fontId="0" fillId="0" borderId="0" xfId="0" applyNumberFormat="1" applyFill="1" applyAlignment="1">
      <alignment horizontal="center" vertical="center" wrapText="1"/>
    </xf>
    <xf numFmtId="166" fontId="0" fillId="0" borderId="0" xfId="0" applyNumberFormat="1" applyFill="1" applyAlignment="1">
      <alignment horizontal="center" vertical="center" wrapText="1"/>
    </xf>
    <xf numFmtId="3" fontId="5" fillId="0" borderId="10" xfId="0" applyNumberFormat="1" applyFont="1" applyFill="1" applyBorder="1" applyAlignment="1">
      <alignment horizontal="left" vertical="center" wrapText="1"/>
    </xf>
    <xf numFmtId="0" fontId="5" fillId="33" borderId="10" xfId="0" applyFont="1" applyFill="1" applyBorder="1" applyAlignment="1">
      <alignment horizontal="center"/>
    </xf>
    <xf numFmtId="0" fontId="5" fillId="33" borderId="10" xfId="0" applyFont="1" applyFill="1" applyBorder="1" applyAlignment="1">
      <alignment vertical="center"/>
    </xf>
    <xf numFmtId="3" fontId="5" fillId="33" borderId="10" xfId="0" applyNumberFormat="1" applyFont="1" applyFill="1" applyBorder="1" applyAlignment="1">
      <alignment horizontal="right" vertical="center"/>
    </xf>
    <xf numFmtId="3" fontId="5" fillId="33" borderId="10" xfId="0" applyNumberFormat="1" applyFont="1" applyFill="1" applyBorder="1" applyAlignment="1">
      <alignment horizontal="center" vertical="center"/>
    </xf>
    <xf numFmtId="3" fontId="5" fillId="33" borderId="10" xfId="0" applyNumberFormat="1" applyFont="1" applyFill="1" applyBorder="1" applyAlignment="1">
      <alignment vertical="center" wrapText="1"/>
    </xf>
    <xf numFmtId="3" fontId="5" fillId="33" borderId="10" xfId="0" applyNumberFormat="1" applyFont="1" applyFill="1" applyBorder="1" applyAlignment="1">
      <alignment vertical="center"/>
    </xf>
    <xf numFmtId="3" fontId="5" fillId="33" borderId="10" xfId="0" applyNumberFormat="1" applyFont="1" applyFill="1" applyBorder="1" applyAlignment="1">
      <alignment horizontal="justify" vertical="justify" wrapText="1"/>
    </xf>
    <xf numFmtId="0" fontId="5" fillId="33" borderId="10" xfId="0" applyFont="1" applyFill="1" applyBorder="1" applyAlignment="1">
      <alignment vertical="center" wrapText="1"/>
    </xf>
    <xf numFmtId="0" fontId="5" fillId="33" borderId="11" xfId="0" applyFont="1" applyFill="1" applyBorder="1" applyAlignment="1">
      <alignment/>
    </xf>
    <xf numFmtId="3" fontId="5" fillId="33" borderId="10" xfId="0" applyNumberFormat="1" applyFont="1" applyFill="1" applyBorder="1" applyAlignment="1">
      <alignment horizontal="justify" vertical="justify"/>
    </xf>
    <xf numFmtId="0" fontId="5"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3" fontId="5" fillId="33" borderId="10" xfId="0" applyNumberFormat="1" applyFont="1" applyFill="1" applyBorder="1" applyAlignment="1">
      <alignment horizontal="right" vertical="center" wrapText="1"/>
    </xf>
    <xf numFmtId="3" fontId="5" fillId="33" borderId="10" xfId="0" applyNumberFormat="1" applyFont="1" applyFill="1" applyBorder="1" applyAlignment="1">
      <alignment horizontal="center" vertical="center" wrapText="1"/>
    </xf>
    <xf numFmtId="0" fontId="5" fillId="0" borderId="10" xfId="0" applyFont="1" applyFill="1" applyBorder="1" applyAlignment="1">
      <alignment horizontal="right" vertical="justify" wrapText="1"/>
    </xf>
    <xf numFmtId="164" fontId="5" fillId="0" borderId="10" xfId="42" applyNumberFormat="1" applyFont="1" applyFill="1" applyBorder="1" applyAlignment="1">
      <alignment vertical="center" wrapText="1"/>
    </xf>
    <xf numFmtId="3" fontId="5" fillId="0" borderId="12" xfId="0" applyNumberFormat="1" applyFont="1" applyFill="1" applyBorder="1" applyAlignment="1">
      <alignment vertical="center" wrapText="1"/>
    </xf>
    <xf numFmtId="3" fontId="5" fillId="0" borderId="10" xfId="0" applyNumberFormat="1" applyFont="1" applyFill="1" applyBorder="1" applyAlignment="1">
      <alignment horizontal="justify" vertical="center" wrapText="1"/>
    </xf>
    <xf numFmtId="3" fontId="5" fillId="33" borderId="12" xfId="0" applyNumberFormat="1" applyFont="1" applyFill="1" applyBorder="1" applyAlignment="1">
      <alignment vertical="center" wrapText="1"/>
    </xf>
    <xf numFmtId="0" fontId="7" fillId="34" borderId="10" xfId="0" applyFont="1" applyFill="1" applyBorder="1" applyAlignment="1">
      <alignment horizontal="center"/>
    </xf>
    <xf numFmtId="0" fontId="7" fillId="34" borderId="10" xfId="0" applyFont="1" applyFill="1" applyBorder="1" applyAlignment="1">
      <alignment/>
    </xf>
    <xf numFmtId="3" fontId="7" fillId="34" borderId="10" xfId="0" applyNumberFormat="1" applyFont="1" applyFill="1" applyBorder="1" applyAlignment="1">
      <alignment horizontal="right"/>
    </xf>
    <xf numFmtId="3" fontId="7" fillId="34" borderId="10" xfId="0" applyNumberFormat="1" applyFont="1" applyFill="1" applyBorder="1" applyAlignment="1">
      <alignment horizontal="center"/>
    </xf>
    <xf numFmtId="3" fontId="5" fillId="34" borderId="10" xfId="0" applyNumberFormat="1" applyFont="1" applyFill="1" applyBorder="1" applyAlignment="1">
      <alignment vertical="center" wrapText="1"/>
    </xf>
    <xf numFmtId="3" fontId="5" fillId="34" borderId="10" xfId="0" applyNumberFormat="1" applyFont="1" applyFill="1" applyBorder="1" applyAlignment="1">
      <alignment vertical="center"/>
    </xf>
    <xf numFmtId="3" fontId="5"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0" fontId="7" fillId="34" borderId="11" xfId="0" applyFont="1" applyFill="1" applyBorder="1" applyAlignment="1">
      <alignment/>
    </xf>
    <xf numFmtId="164" fontId="5" fillId="34" borderId="10" xfId="0" applyNumberFormat="1" applyFont="1" applyFill="1" applyBorder="1" applyAlignment="1">
      <alignment vertical="center"/>
    </xf>
    <xf numFmtId="0" fontId="7" fillId="34" borderId="10" xfId="0" applyFont="1" applyFill="1" applyBorder="1" applyAlignment="1">
      <alignment horizontal="center" vertical="center" wrapText="1"/>
    </xf>
    <xf numFmtId="0" fontId="7" fillId="34" borderId="10" xfId="0" applyFont="1" applyFill="1" applyBorder="1" applyAlignment="1">
      <alignment horizontal="left" vertical="center" wrapText="1"/>
    </xf>
    <xf numFmtId="3" fontId="7" fillId="34" borderId="10" xfId="0" applyNumberFormat="1" applyFont="1" applyFill="1" applyBorder="1" applyAlignment="1">
      <alignment horizontal="right" vertical="center" wrapText="1"/>
    </xf>
    <xf numFmtId="3" fontId="7"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xf>
    <xf numFmtId="0" fontId="7" fillId="34" borderId="10" xfId="0" applyFont="1" applyFill="1" applyBorder="1" applyAlignment="1">
      <alignment vertical="center"/>
    </xf>
    <xf numFmtId="3" fontId="7" fillId="34" borderId="10" xfId="0" applyNumberFormat="1" applyFont="1" applyFill="1" applyBorder="1" applyAlignment="1">
      <alignment horizontal="right" vertical="center"/>
    </xf>
    <xf numFmtId="3" fontId="7" fillId="34" borderId="10" xfId="0" applyNumberFormat="1" applyFont="1" applyFill="1" applyBorder="1" applyAlignment="1">
      <alignment/>
    </xf>
    <xf numFmtId="0" fontId="55" fillId="0" borderId="10" xfId="0" applyFont="1" applyFill="1" applyBorder="1" applyAlignment="1">
      <alignment horizontal="center"/>
    </xf>
    <xf numFmtId="0" fontId="55" fillId="0" borderId="10" xfId="0" applyFont="1" applyFill="1" applyBorder="1" applyAlignment="1">
      <alignment/>
    </xf>
    <xf numFmtId="3" fontId="55" fillId="0" borderId="10" xfId="0" applyNumberFormat="1" applyFont="1" applyFill="1" applyBorder="1" applyAlignment="1">
      <alignment horizontal="right"/>
    </xf>
    <xf numFmtId="3" fontId="55" fillId="0" borderId="10" xfId="0" applyNumberFormat="1" applyFont="1" applyFill="1" applyBorder="1" applyAlignment="1">
      <alignment horizontal="center"/>
    </xf>
    <xf numFmtId="3" fontId="56" fillId="0" borderId="10" xfId="0" applyNumberFormat="1" applyFont="1" applyFill="1" applyBorder="1" applyAlignment="1">
      <alignment vertical="center" wrapText="1"/>
    </xf>
    <xf numFmtId="3" fontId="56" fillId="0" borderId="10" xfId="0" applyNumberFormat="1" applyFont="1" applyFill="1" applyBorder="1" applyAlignment="1">
      <alignment vertical="center"/>
    </xf>
    <xf numFmtId="3" fontId="56" fillId="0" borderId="10" xfId="0" applyNumberFormat="1" applyFont="1" applyFill="1" applyBorder="1" applyAlignment="1">
      <alignment horizontal="center" vertical="center" wrapText="1"/>
    </xf>
    <xf numFmtId="0" fontId="55" fillId="0" borderId="10" xfId="0" applyFont="1" applyFill="1" applyBorder="1" applyAlignment="1">
      <alignment vertical="center" wrapText="1"/>
    </xf>
    <xf numFmtId="0" fontId="55" fillId="0" borderId="11" xfId="0" applyFont="1" applyFill="1" applyBorder="1" applyAlignment="1">
      <alignment/>
    </xf>
    <xf numFmtId="3" fontId="7" fillId="34" borderId="10" xfId="0" applyNumberFormat="1" applyFont="1" applyFill="1" applyBorder="1" applyAlignment="1">
      <alignment horizontal="center" vertical="center"/>
    </xf>
    <xf numFmtId="3" fontId="7" fillId="34" borderId="10" xfId="0" applyNumberFormat="1" applyFont="1" applyFill="1" applyBorder="1" applyAlignment="1">
      <alignment vertical="center"/>
    </xf>
    <xf numFmtId="0" fontId="7" fillId="34" borderId="11" xfId="0" applyFont="1" applyFill="1" applyBorder="1" applyAlignment="1">
      <alignment vertical="center"/>
    </xf>
    <xf numFmtId="0" fontId="7" fillId="34" borderId="10" xfId="0" applyFont="1" applyFill="1" applyBorder="1" applyAlignment="1">
      <alignment horizontal="justify" vertical="center" wrapText="1"/>
    </xf>
    <xf numFmtId="0" fontId="7" fillId="34" borderId="10" xfId="0" applyFont="1" applyFill="1" applyBorder="1" applyAlignment="1">
      <alignment/>
    </xf>
    <xf numFmtId="0" fontId="5" fillId="33" borderId="10" xfId="0" applyFont="1" applyFill="1" applyBorder="1" applyAlignment="1">
      <alignment/>
    </xf>
    <xf numFmtId="3" fontId="5" fillId="33" borderId="10" xfId="0" applyNumberFormat="1" applyFont="1" applyFill="1" applyBorder="1" applyAlignment="1">
      <alignment horizontal="right"/>
    </xf>
    <xf numFmtId="3" fontId="5" fillId="33" borderId="10" xfId="0" applyNumberFormat="1" applyFont="1" applyFill="1" applyBorder="1" applyAlignment="1">
      <alignment horizontal="center"/>
    </xf>
    <xf numFmtId="3" fontId="55" fillId="0" borderId="10" xfId="0" applyNumberFormat="1" applyFont="1" applyFill="1" applyBorder="1" applyAlignment="1">
      <alignment/>
    </xf>
    <xf numFmtId="0" fontId="55" fillId="0" borderId="10" xfId="0" applyFont="1" applyFill="1" applyBorder="1" applyAlignment="1">
      <alignment horizontal="center" vertical="center"/>
    </xf>
    <xf numFmtId="0" fontId="55" fillId="0" borderId="10" xfId="0" applyFont="1" applyFill="1" applyBorder="1" applyAlignment="1">
      <alignment vertical="center"/>
    </xf>
    <xf numFmtId="3" fontId="55" fillId="0" borderId="10" xfId="0" applyNumberFormat="1" applyFont="1" applyFill="1" applyBorder="1" applyAlignment="1">
      <alignment horizontal="right" vertical="center"/>
    </xf>
    <xf numFmtId="3" fontId="55" fillId="0" borderId="10" xfId="0" applyNumberFormat="1" applyFont="1" applyFill="1" applyBorder="1" applyAlignment="1">
      <alignment horizontal="center" vertical="center"/>
    </xf>
    <xf numFmtId="0" fontId="15" fillId="0" borderId="0" xfId="0" applyFont="1" applyFill="1" applyBorder="1" applyAlignment="1">
      <alignment horizontal="left" vertical="center" wrapText="1"/>
    </xf>
    <xf numFmtId="0" fontId="11" fillId="0" borderId="0" xfId="0" applyFont="1" applyFill="1" applyBorder="1" applyAlignment="1">
      <alignment horizontal="center"/>
    </xf>
    <xf numFmtId="0" fontId="11" fillId="0" borderId="0" xfId="0" applyFont="1" applyFill="1" applyBorder="1" applyAlignment="1">
      <alignment horizontal="center" wrapText="1"/>
    </xf>
    <xf numFmtId="0" fontId="13" fillId="0" borderId="10" xfId="0" applyFont="1" applyFill="1" applyBorder="1" applyAlignment="1">
      <alignment horizontal="center" vertical="center" wrapText="1"/>
    </xf>
    <xf numFmtId="0" fontId="15" fillId="0" borderId="10" xfId="0" applyFont="1" applyFill="1" applyBorder="1" applyAlignment="1">
      <alignment vertical="center" wrapText="1"/>
    </xf>
    <xf numFmtId="0" fontId="13" fillId="0" borderId="10" xfId="0" applyFont="1" applyFill="1" applyBorder="1" applyAlignment="1">
      <alignment horizontal="center" vertical="center"/>
    </xf>
    <xf numFmtId="166" fontId="13" fillId="0" borderId="10" xfId="0" applyNumberFormat="1" applyFont="1" applyFill="1" applyBorder="1" applyAlignment="1">
      <alignment horizontal="center" vertical="center" wrapText="1"/>
    </xf>
    <xf numFmtId="0" fontId="13" fillId="0" borderId="10" xfId="0" applyFont="1" applyFill="1" applyBorder="1" applyAlignment="1">
      <alignment vertical="center" wrapText="1"/>
    </xf>
    <xf numFmtId="0" fontId="16" fillId="0" borderId="0" xfId="0" applyFont="1" applyFill="1" applyAlignment="1">
      <alignment horizontal="left"/>
    </xf>
    <xf numFmtId="0" fontId="16" fillId="0" borderId="0" xfId="0" applyFont="1" applyFill="1" applyAlignment="1">
      <alignment horizontal="center" vertical="center" wrapText="1"/>
    </xf>
    <xf numFmtId="3"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vertical="center"/>
    </xf>
    <xf numFmtId="0" fontId="7" fillId="0" borderId="10" xfId="0" applyFont="1" applyFill="1" applyBorder="1" applyAlignment="1">
      <alignment horizontal="center" vertical="center" wrapText="1"/>
    </xf>
    <xf numFmtId="3" fontId="5" fillId="0" borderId="10" xfId="0" applyNumberFormat="1" applyFont="1" applyFill="1" applyBorder="1" applyAlignment="1">
      <alignment horizontal="center" vertical="justify" wrapText="1"/>
    </xf>
    <xf numFmtId="3" fontId="5" fillId="0" borderId="10" xfId="0" applyNumberFormat="1" applyFont="1" applyFill="1" applyBorder="1" applyAlignment="1">
      <alignment horizontal="right" vertical="center"/>
    </xf>
    <xf numFmtId="0" fontId="5" fillId="0" borderId="10" xfId="0" applyFont="1" applyFill="1" applyBorder="1" applyAlignment="1">
      <alignment vertical="center" wrapText="1"/>
    </xf>
    <xf numFmtId="0" fontId="7" fillId="0" borderId="10" xfId="0" applyFont="1" applyFill="1" applyBorder="1" applyAlignment="1">
      <alignment horizontal="center" vertical="center"/>
    </xf>
    <xf numFmtId="166" fontId="7" fillId="0" borderId="10" xfId="0" applyNumberFormat="1" applyFont="1" applyFill="1" applyBorder="1" applyAlignment="1">
      <alignment horizontal="center" vertical="center"/>
    </xf>
    <xf numFmtId="0" fontId="16" fillId="0" borderId="14" xfId="0" applyFont="1" applyFill="1" applyBorder="1" applyAlignment="1">
      <alignment horizontal="center" vertical="center"/>
    </xf>
    <xf numFmtId="3" fontId="5" fillId="0" borderId="12" xfId="0" applyNumberFormat="1" applyFont="1" applyFill="1" applyBorder="1" applyAlignment="1">
      <alignment horizontal="center" vertical="center" wrapText="1"/>
    </xf>
    <xf numFmtId="3" fontId="5" fillId="0" borderId="15"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0" fontId="5" fillId="34" borderId="10" xfId="0" applyFont="1" applyFill="1" applyBorder="1" applyAlignment="1">
      <alignment horizontal="center"/>
    </xf>
    <xf numFmtId="0" fontId="5" fillId="34" borderId="10" xfId="0" applyFont="1" applyFill="1" applyBorder="1" applyAlignment="1">
      <alignment/>
    </xf>
    <xf numFmtId="3" fontId="5" fillId="34" borderId="10" xfId="0" applyNumberFormat="1" applyFont="1" applyFill="1" applyBorder="1" applyAlignment="1">
      <alignment horizontal="right"/>
    </xf>
    <xf numFmtId="3" fontId="5" fillId="34" borderId="10" xfId="0" applyNumberFormat="1" applyFont="1" applyFill="1" applyBorder="1" applyAlignment="1">
      <alignment horizontal="center"/>
    </xf>
    <xf numFmtId="0" fontId="5" fillId="34" borderId="10" xfId="0" applyFont="1" applyFill="1" applyBorder="1" applyAlignment="1">
      <alignment vertical="center" wrapText="1"/>
    </xf>
    <xf numFmtId="0" fontId="5" fillId="34" borderId="11"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4</xdr:col>
      <xdr:colOff>0</xdr:colOff>
      <xdr:row>0</xdr:row>
      <xdr:rowOff>0</xdr:rowOff>
    </xdr:to>
    <xdr:sp>
      <xdr:nvSpPr>
        <xdr:cNvPr id="1" name="Line 1"/>
        <xdr:cNvSpPr>
          <a:spLocks/>
        </xdr:cNvSpPr>
      </xdr:nvSpPr>
      <xdr:spPr>
        <a:xfrm>
          <a:off x="3343275" y="0"/>
          <a:ext cx="552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942975</xdr:colOff>
      <xdr:row>0</xdr:row>
      <xdr:rowOff>0</xdr:rowOff>
    </xdr:from>
    <xdr:to>
      <xdr:col>2</xdr:col>
      <xdr:colOff>0</xdr:colOff>
      <xdr:row>0</xdr:row>
      <xdr:rowOff>0</xdr:rowOff>
    </xdr:to>
    <xdr:sp>
      <xdr:nvSpPr>
        <xdr:cNvPr id="2" name="Line 2"/>
        <xdr:cNvSpPr>
          <a:spLocks/>
        </xdr:cNvSpPr>
      </xdr:nvSpPr>
      <xdr:spPr>
        <a:xfrm>
          <a:off x="1285875" y="0"/>
          <a:ext cx="1533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923925</xdr:colOff>
      <xdr:row>0</xdr:row>
      <xdr:rowOff>0</xdr:rowOff>
    </xdr:from>
    <xdr:to>
      <xdr:col>1</xdr:col>
      <xdr:colOff>1866900</xdr:colOff>
      <xdr:row>0</xdr:row>
      <xdr:rowOff>0</xdr:rowOff>
    </xdr:to>
    <xdr:sp>
      <xdr:nvSpPr>
        <xdr:cNvPr id="3" name="Line 3"/>
        <xdr:cNvSpPr>
          <a:spLocks/>
        </xdr:cNvSpPr>
      </xdr:nvSpPr>
      <xdr:spPr>
        <a:xfrm>
          <a:off x="1266825" y="0"/>
          <a:ext cx="942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8</xdr:col>
      <xdr:colOff>0</xdr:colOff>
      <xdr:row>0</xdr:row>
      <xdr:rowOff>0</xdr:rowOff>
    </xdr:to>
    <xdr:sp>
      <xdr:nvSpPr>
        <xdr:cNvPr id="4" name="Line 4"/>
        <xdr:cNvSpPr>
          <a:spLocks/>
        </xdr:cNvSpPr>
      </xdr:nvSpPr>
      <xdr:spPr>
        <a:xfrm>
          <a:off x="3895725" y="0"/>
          <a:ext cx="1704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3</xdr:col>
      <xdr:colOff>0</xdr:colOff>
      <xdr:row>0</xdr:row>
      <xdr:rowOff>0</xdr:rowOff>
    </xdr:from>
    <xdr:ext cx="76200" cy="200025"/>
    <xdr:sp>
      <xdr:nvSpPr>
        <xdr:cNvPr id="5" name="Text Box 5"/>
        <xdr:cNvSpPr txBox="1">
          <a:spLocks noChangeArrowheads="1"/>
        </xdr:cNvSpPr>
      </xdr:nvSpPr>
      <xdr:spPr>
        <a:xfrm>
          <a:off x="3343275" y="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3</xdr:row>
      <xdr:rowOff>0</xdr:rowOff>
    </xdr:from>
    <xdr:ext cx="76200" cy="200025"/>
    <xdr:sp>
      <xdr:nvSpPr>
        <xdr:cNvPr id="1" name="Text Box 5"/>
        <xdr:cNvSpPr txBox="1">
          <a:spLocks noChangeArrowheads="1"/>
        </xdr:cNvSpPr>
      </xdr:nvSpPr>
      <xdr:spPr>
        <a:xfrm>
          <a:off x="3143250" y="10858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01"/>
  <sheetViews>
    <sheetView view="pageBreakPreview" zoomScale="150" zoomScaleNormal="75" zoomScaleSheetLayoutView="150" zoomScalePageLayoutView="0" workbookViewId="0" topLeftCell="A1">
      <selection activeCell="D57" sqref="D57"/>
    </sheetView>
  </sheetViews>
  <sheetFormatPr defaultColWidth="9.140625" defaultRowHeight="12.75"/>
  <cols>
    <col min="1" max="1" width="5.140625" style="60" customWidth="1"/>
    <col min="2" max="2" width="37.140625" style="61" customWidth="1"/>
    <col min="3" max="3" width="7.8515625" style="120" customWidth="1"/>
    <col min="4" max="4" width="8.28125" style="121" customWidth="1"/>
    <col min="5" max="5" width="10.57421875" style="62" hidden="1" customWidth="1"/>
    <col min="6" max="6" width="15.57421875" style="62" hidden="1" customWidth="1"/>
    <col min="7" max="7" width="19.8515625" style="63" hidden="1" customWidth="1"/>
    <col min="8" max="8" width="25.57421875" style="62" customWidth="1"/>
    <col min="9" max="9" width="22.57421875" style="62" customWidth="1"/>
    <col min="10" max="10" width="34.421875" style="64" customWidth="1"/>
    <col min="11" max="16384" width="9.140625" style="65" customWidth="1"/>
  </cols>
  <sheetData>
    <row r="1" spans="1:10" s="10" customFormat="1" ht="18.75">
      <c r="A1" s="183" t="s">
        <v>584</v>
      </c>
      <c r="B1" s="183"/>
      <c r="C1" s="183"/>
      <c r="D1" s="183"/>
      <c r="E1" s="183"/>
      <c r="F1" s="183"/>
      <c r="G1" s="183"/>
      <c r="H1" s="183"/>
      <c r="I1" s="183"/>
      <c r="J1" s="183"/>
    </row>
    <row r="2" spans="1:10" s="10" customFormat="1" ht="37.5" customHeight="1">
      <c r="A2" s="184" t="s">
        <v>585</v>
      </c>
      <c r="B2" s="183"/>
      <c r="C2" s="183"/>
      <c r="D2" s="183"/>
      <c r="E2" s="183"/>
      <c r="F2" s="183"/>
      <c r="G2" s="183"/>
      <c r="H2" s="183"/>
      <c r="I2" s="183"/>
      <c r="J2" s="183"/>
    </row>
    <row r="3" spans="1:10" s="12" customFormat="1" ht="15">
      <c r="A3" s="11"/>
      <c r="C3" s="117"/>
      <c r="D3" s="117"/>
      <c r="G3" s="13"/>
      <c r="J3" s="14"/>
    </row>
    <row r="4" spans="1:10" s="17" customFormat="1" ht="16.5">
      <c r="A4" s="187" t="s">
        <v>84</v>
      </c>
      <c r="B4" s="185" t="s">
        <v>581</v>
      </c>
      <c r="C4" s="185" t="s">
        <v>586</v>
      </c>
      <c r="D4" s="185"/>
      <c r="E4" s="185" t="s">
        <v>88</v>
      </c>
      <c r="F4" s="185" t="s">
        <v>89</v>
      </c>
      <c r="G4" s="189" t="s">
        <v>90</v>
      </c>
      <c r="H4" s="185" t="s">
        <v>624</v>
      </c>
      <c r="I4" s="185" t="s">
        <v>628</v>
      </c>
      <c r="J4" s="185" t="s">
        <v>582</v>
      </c>
    </row>
    <row r="5" spans="1:10" s="17" customFormat="1" ht="16.5">
      <c r="A5" s="187"/>
      <c r="B5" s="187"/>
      <c r="C5" s="185"/>
      <c r="D5" s="185"/>
      <c r="E5" s="185"/>
      <c r="F5" s="185"/>
      <c r="G5" s="189"/>
      <c r="H5" s="185"/>
      <c r="I5" s="186"/>
      <c r="J5" s="186"/>
    </row>
    <row r="6" spans="1:10" s="17" customFormat="1" ht="16.5">
      <c r="A6" s="187"/>
      <c r="B6" s="187"/>
      <c r="C6" s="185"/>
      <c r="D6" s="185"/>
      <c r="E6" s="185"/>
      <c r="F6" s="185"/>
      <c r="G6" s="189"/>
      <c r="H6" s="185"/>
      <c r="I6" s="186"/>
      <c r="J6" s="186"/>
    </row>
    <row r="7" spans="1:10" s="17" customFormat="1" ht="16.5">
      <c r="A7" s="187"/>
      <c r="B7" s="187"/>
      <c r="C7" s="188" t="s">
        <v>587</v>
      </c>
      <c r="D7" s="188" t="s">
        <v>588</v>
      </c>
      <c r="E7" s="185"/>
      <c r="F7" s="185"/>
      <c r="G7" s="189"/>
      <c r="H7" s="185"/>
      <c r="I7" s="186"/>
      <c r="J7" s="186"/>
    </row>
    <row r="8" spans="1:10" s="17" customFormat="1" ht="16.5">
      <c r="A8" s="187"/>
      <c r="B8" s="187"/>
      <c r="C8" s="188"/>
      <c r="D8" s="188"/>
      <c r="E8" s="185"/>
      <c r="F8" s="185"/>
      <c r="G8" s="189"/>
      <c r="H8" s="185"/>
      <c r="I8" s="186"/>
      <c r="J8" s="186"/>
    </row>
    <row r="9" spans="1:10" s="25" customFormat="1" ht="15" customHeight="1">
      <c r="A9" s="19">
        <v>1</v>
      </c>
      <c r="B9" s="20" t="s">
        <v>43</v>
      </c>
      <c r="C9" s="118"/>
      <c r="D9" s="118"/>
      <c r="E9" s="21"/>
      <c r="F9" s="22"/>
      <c r="G9" s="23"/>
      <c r="H9" s="24"/>
      <c r="I9" s="24"/>
      <c r="J9" s="16"/>
    </row>
    <row r="10" spans="1:10" s="29" customFormat="1" ht="15" customHeight="1">
      <c r="A10" s="26"/>
      <c r="B10" s="27" t="s">
        <v>356</v>
      </c>
      <c r="C10" s="35">
        <v>713</v>
      </c>
      <c r="D10" s="35">
        <v>152</v>
      </c>
      <c r="E10" s="28" t="s">
        <v>174</v>
      </c>
      <c r="F10" s="22" t="s">
        <v>577</v>
      </c>
      <c r="G10" s="24" t="s">
        <v>329</v>
      </c>
      <c r="H10" s="9" t="s">
        <v>580</v>
      </c>
      <c r="I10" s="9" t="s">
        <v>5</v>
      </c>
      <c r="J10" s="18" t="s">
        <v>625</v>
      </c>
    </row>
    <row r="11" spans="1:10" s="25" customFormat="1" ht="15" customHeight="1">
      <c r="A11" s="19">
        <v>2</v>
      </c>
      <c r="B11" s="20" t="s">
        <v>291</v>
      </c>
      <c r="C11" s="118"/>
      <c r="D11" s="118"/>
      <c r="E11" s="21"/>
      <c r="F11" s="22"/>
      <c r="G11" s="30"/>
      <c r="H11" s="35"/>
      <c r="I11" s="35"/>
      <c r="J11" s="16"/>
    </row>
    <row r="12" spans="1:10" s="29" customFormat="1" ht="15" customHeight="1">
      <c r="A12" s="26"/>
      <c r="B12" s="32" t="s">
        <v>451</v>
      </c>
      <c r="C12" s="35">
        <v>1347</v>
      </c>
      <c r="D12" s="35">
        <v>150</v>
      </c>
      <c r="E12" s="28" t="s">
        <v>474</v>
      </c>
      <c r="F12" s="22" t="s">
        <v>577</v>
      </c>
      <c r="G12" s="24" t="s">
        <v>329</v>
      </c>
      <c r="H12" s="9" t="s">
        <v>580</v>
      </c>
      <c r="I12" s="9" t="s">
        <v>5</v>
      </c>
      <c r="J12" s="18" t="s">
        <v>625</v>
      </c>
    </row>
    <row r="13" spans="1:10" s="29" customFormat="1" ht="30" customHeight="1">
      <c r="A13" s="26"/>
      <c r="B13" s="40" t="s">
        <v>450</v>
      </c>
      <c r="C13" s="35">
        <v>3338</v>
      </c>
      <c r="D13" s="35">
        <v>60</v>
      </c>
      <c r="E13" s="28" t="s">
        <v>292</v>
      </c>
      <c r="F13" s="24" t="s">
        <v>577</v>
      </c>
      <c r="G13" s="24" t="s">
        <v>472</v>
      </c>
      <c r="H13" s="9" t="s">
        <v>620</v>
      </c>
      <c r="I13" s="9" t="s">
        <v>619</v>
      </c>
      <c r="J13" s="18" t="s">
        <v>625</v>
      </c>
    </row>
    <row r="14" spans="1:10" s="25" customFormat="1" ht="15" customHeight="1">
      <c r="A14" s="19">
        <v>3</v>
      </c>
      <c r="B14" s="20" t="s">
        <v>46</v>
      </c>
      <c r="C14" s="118"/>
      <c r="D14" s="118"/>
      <c r="E14" s="21"/>
      <c r="F14" s="22"/>
      <c r="G14" s="30"/>
      <c r="H14" s="24"/>
      <c r="I14" s="24"/>
      <c r="J14" s="16"/>
    </row>
    <row r="15" spans="1:10" s="31" customFormat="1" ht="15" customHeight="1">
      <c r="A15" s="27"/>
      <c r="B15" s="27" t="s">
        <v>367</v>
      </c>
      <c r="C15" s="35">
        <v>667</v>
      </c>
      <c r="D15" s="35">
        <v>82</v>
      </c>
      <c r="E15" s="28" t="s">
        <v>105</v>
      </c>
      <c r="F15" s="22" t="s">
        <v>577</v>
      </c>
      <c r="G15" s="30" t="s">
        <v>345</v>
      </c>
      <c r="H15" s="9" t="s">
        <v>508</v>
      </c>
      <c r="I15" s="9" t="s">
        <v>8</v>
      </c>
      <c r="J15" s="18" t="s">
        <v>625</v>
      </c>
    </row>
    <row r="16" spans="1:10" s="25" customFormat="1" ht="15" customHeight="1">
      <c r="A16" s="15">
        <v>4</v>
      </c>
      <c r="B16" s="42" t="s">
        <v>579</v>
      </c>
      <c r="C16" s="118"/>
      <c r="D16" s="118"/>
      <c r="E16" s="21"/>
      <c r="F16" s="22"/>
      <c r="G16" s="33"/>
      <c r="H16" s="24"/>
      <c r="I16" s="24"/>
      <c r="J16" s="16"/>
    </row>
    <row r="17" spans="1:10" s="29" customFormat="1" ht="15" customHeight="1">
      <c r="A17" s="26"/>
      <c r="B17" s="32" t="s">
        <v>228</v>
      </c>
      <c r="C17" s="35">
        <v>264</v>
      </c>
      <c r="D17" s="35">
        <v>35</v>
      </c>
      <c r="E17" s="28" t="s">
        <v>464</v>
      </c>
      <c r="F17" s="22" t="s">
        <v>577</v>
      </c>
      <c r="G17" s="24" t="s">
        <v>329</v>
      </c>
      <c r="H17" s="9" t="s">
        <v>508</v>
      </c>
      <c r="I17" s="9" t="s">
        <v>8</v>
      </c>
      <c r="J17" s="18" t="s">
        <v>625</v>
      </c>
    </row>
    <row r="18" spans="1:10" s="29" customFormat="1" ht="15" customHeight="1">
      <c r="A18" s="26"/>
      <c r="B18" s="32" t="s">
        <v>228</v>
      </c>
      <c r="C18" s="35">
        <v>312</v>
      </c>
      <c r="D18" s="35">
        <v>70</v>
      </c>
      <c r="E18" s="28" t="s">
        <v>469</v>
      </c>
      <c r="F18" s="22" t="s">
        <v>577</v>
      </c>
      <c r="G18" s="24" t="s">
        <v>329</v>
      </c>
      <c r="H18" s="9" t="s">
        <v>508</v>
      </c>
      <c r="I18" s="9" t="s">
        <v>8</v>
      </c>
      <c r="J18" s="18" t="s">
        <v>625</v>
      </c>
    </row>
    <row r="19" spans="1:10" s="29" customFormat="1" ht="15" customHeight="1">
      <c r="A19" s="26"/>
      <c r="B19" s="32" t="s">
        <v>260</v>
      </c>
      <c r="C19" s="35">
        <v>1654</v>
      </c>
      <c r="D19" s="35">
        <v>191</v>
      </c>
      <c r="E19" s="28" t="s">
        <v>465</v>
      </c>
      <c r="F19" s="22" t="s">
        <v>577</v>
      </c>
      <c r="G19" s="24" t="s">
        <v>329</v>
      </c>
      <c r="H19" s="9" t="s">
        <v>580</v>
      </c>
      <c r="I19" s="9" t="s">
        <v>8</v>
      </c>
      <c r="J19" s="18" t="s">
        <v>625</v>
      </c>
    </row>
    <row r="20" spans="1:10" s="29" customFormat="1" ht="15" customHeight="1">
      <c r="A20" s="26"/>
      <c r="B20" s="32" t="s">
        <v>156</v>
      </c>
      <c r="C20" s="35">
        <v>823</v>
      </c>
      <c r="D20" s="35">
        <v>56</v>
      </c>
      <c r="E20" s="28" t="s">
        <v>468</v>
      </c>
      <c r="F20" s="22" t="s">
        <v>577</v>
      </c>
      <c r="G20" s="24" t="s">
        <v>329</v>
      </c>
      <c r="H20" s="9" t="s">
        <v>508</v>
      </c>
      <c r="I20" s="9" t="s">
        <v>8</v>
      </c>
      <c r="J20" s="18" t="s">
        <v>625</v>
      </c>
    </row>
    <row r="21" spans="1:10" s="29" customFormat="1" ht="15" customHeight="1">
      <c r="A21" s="26"/>
      <c r="B21" s="32" t="s">
        <v>155</v>
      </c>
      <c r="C21" s="35">
        <v>505</v>
      </c>
      <c r="D21" s="35">
        <v>70</v>
      </c>
      <c r="E21" s="28" t="s">
        <v>467</v>
      </c>
      <c r="F21" s="22" t="s">
        <v>577</v>
      </c>
      <c r="G21" s="24" t="s">
        <v>329</v>
      </c>
      <c r="H21" s="9" t="s">
        <v>508</v>
      </c>
      <c r="I21" s="9" t="s">
        <v>8</v>
      </c>
      <c r="J21" s="18" t="s">
        <v>625</v>
      </c>
    </row>
    <row r="22" spans="1:10" s="29" customFormat="1" ht="15" customHeight="1">
      <c r="A22" s="26"/>
      <c r="B22" s="32" t="s">
        <v>229</v>
      </c>
      <c r="C22" s="35">
        <v>100</v>
      </c>
      <c r="D22" s="35">
        <v>35</v>
      </c>
      <c r="E22" s="28" t="s">
        <v>466</v>
      </c>
      <c r="F22" s="22" t="s">
        <v>577</v>
      </c>
      <c r="G22" s="24" t="s">
        <v>329</v>
      </c>
      <c r="H22" s="9" t="s">
        <v>508</v>
      </c>
      <c r="I22" s="9" t="s">
        <v>8</v>
      </c>
      <c r="J22" s="18" t="s">
        <v>625</v>
      </c>
    </row>
    <row r="23" spans="1:10" s="25" customFormat="1" ht="15" customHeight="1">
      <c r="A23" s="19">
        <v>5</v>
      </c>
      <c r="B23" s="20" t="s">
        <v>317</v>
      </c>
      <c r="C23" s="118"/>
      <c r="D23" s="118"/>
      <c r="E23" s="21"/>
      <c r="F23" s="22"/>
      <c r="G23" s="33"/>
      <c r="H23" s="24"/>
      <c r="I23" s="24"/>
      <c r="J23" s="16"/>
    </row>
    <row r="24" spans="1:10" s="29" customFormat="1" ht="15" customHeight="1">
      <c r="A24" s="26"/>
      <c r="B24" s="32" t="s">
        <v>516</v>
      </c>
      <c r="C24" s="35">
        <v>2711</v>
      </c>
      <c r="D24" s="35">
        <v>51.5</v>
      </c>
      <c r="E24" s="28" t="s">
        <v>199</v>
      </c>
      <c r="F24" s="22" t="s">
        <v>577</v>
      </c>
      <c r="G24" s="24" t="s">
        <v>329</v>
      </c>
      <c r="H24" s="9" t="s">
        <v>580</v>
      </c>
      <c r="I24" s="9" t="s">
        <v>564</v>
      </c>
      <c r="J24" s="18" t="s">
        <v>625</v>
      </c>
    </row>
    <row r="25" spans="1:10" s="29" customFormat="1" ht="15" customHeight="1">
      <c r="A25" s="26"/>
      <c r="B25" s="32" t="s">
        <v>517</v>
      </c>
      <c r="C25" s="35">
        <v>1671</v>
      </c>
      <c r="D25" s="35">
        <v>138</v>
      </c>
      <c r="E25" s="28" t="s">
        <v>197</v>
      </c>
      <c r="F25" s="22" t="s">
        <v>577</v>
      </c>
      <c r="G25" s="34" t="s">
        <v>578</v>
      </c>
      <c r="H25" s="9" t="s">
        <v>508</v>
      </c>
      <c r="I25" s="9" t="s">
        <v>564</v>
      </c>
      <c r="J25" s="18" t="s">
        <v>625</v>
      </c>
    </row>
    <row r="26" spans="1:10" s="25" customFormat="1" ht="15" customHeight="1">
      <c r="A26" s="19">
        <v>6</v>
      </c>
      <c r="B26" s="20" t="s">
        <v>47</v>
      </c>
      <c r="C26" s="118"/>
      <c r="D26" s="118"/>
      <c r="E26" s="21"/>
      <c r="F26" s="22"/>
      <c r="G26" s="30"/>
      <c r="H26" s="35"/>
      <c r="I26" s="35"/>
      <c r="J26" s="18"/>
    </row>
    <row r="27" spans="1:10" s="29" customFormat="1" ht="15" customHeight="1">
      <c r="A27" s="26"/>
      <c r="B27" s="32" t="s">
        <v>98</v>
      </c>
      <c r="C27" s="35">
        <v>2085</v>
      </c>
      <c r="D27" s="35">
        <v>129</v>
      </c>
      <c r="E27" s="28" t="s">
        <v>190</v>
      </c>
      <c r="F27" s="22" t="s">
        <v>577</v>
      </c>
      <c r="G27" s="30" t="s">
        <v>329</v>
      </c>
      <c r="H27" s="9" t="s">
        <v>580</v>
      </c>
      <c r="I27" s="9" t="s">
        <v>9</v>
      </c>
      <c r="J27" s="18" t="s">
        <v>625</v>
      </c>
    </row>
    <row r="28" spans="1:10" s="25" customFormat="1" ht="15" customHeight="1">
      <c r="A28" s="19">
        <v>7</v>
      </c>
      <c r="B28" s="20" t="s">
        <v>67</v>
      </c>
      <c r="C28" s="118"/>
      <c r="D28" s="118"/>
      <c r="E28" s="21"/>
      <c r="F28" s="22"/>
      <c r="G28" s="33"/>
      <c r="H28" s="21"/>
      <c r="I28" s="21"/>
      <c r="J28" s="18"/>
    </row>
    <row r="29" spans="1:10" s="29" customFormat="1" ht="15" customHeight="1">
      <c r="A29" s="26"/>
      <c r="B29" s="32" t="s">
        <v>431</v>
      </c>
      <c r="C29" s="35">
        <v>500</v>
      </c>
      <c r="D29" s="35" t="s">
        <v>331</v>
      </c>
      <c r="E29" s="28" t="s">
        <v>227</v>
      </c>
      <c r="F29" s="22" t="s">
        <v>577</v>
      </c>
      <c r="G29" s="24" t="s">
        <v>329</v>
      </c>
      <c r="H29" s="9" t="s">
        <v>580</v>
      </c>
      <c r="I29" s="9" t="s">
        <v>9</v>
      </c>
      <c r="J29" s="18" t="s">
        <v>625</v>
      </c>
    </row>
    <row r="30" spans="1:10" s="25" customFormat="1" ht="15" customHeight="1">
      <c r="A30" s="19">
        <v>8</v>
      </c>
      <c r="B30" s="20" t="s">
        <v>50</v>
      </c>
      <c r="C30" s="118"/>
      <c r="D30" s="118"/>
      <c r="E30" s="21"/>
      <c r="F30" s="22"/>
      <c r="G30" s="30"/>
      <c r="H30" s="35"/>
      <c r="I30" s="35"/>
      <c r="J30" s="18"/>
    </row>
    <row r="31" spans="1:10" s="29" customFormat="1" ht="15" customHeight="1">
      <c r="A31" s="26"/>
      <c r="B31" s="32" t="s">
        <v>376</v>
      </c>
      <c r="C31" s="35">
        <v>136</v>
      </c>
      <c r="D31" s="35">
        <v>47</v>
      </c>
      <c r="E31" s="28" t="s">
        <v>146</v>
      </c>
      <c r="F31" s="22" t="s">
        <v>577</v>
      </c>
      <c r="G31" s="30" t="s">
        <v>345</v>
      </c>
      <c r="H31" s="9" t="s">
        <v>580</v>
      </c>
      <c r="I31" s="9" t="s">
        <v>621</v>
      </c>
      <c r="J31" s="18" t="s">
        <v>625</v>
      </c>
    </row>
    <row r="32" spans="1:10" s="25" customFormat="1" ht="15" customHeight="1">
      <c r="A32" s="19">
        <v>9</v>
      </c>
      <c r="B32" s="20" t="s">
        <v>79</v>
      </c>
      <c r="C32" s="118"/>
      <c r="D32" s="118"/>
      <c r="E32" s="21"/>
      <c r="F32" s="22"/>
      <c r="G32" s="30"/>
      <c r="H32" s="21"/>
      <c r="I32" s="21"/>
      <c r="J32" s="18"/>
    </row>
    <row r="33" spans="1:10" s="29" customFormat="1" ht="15" customHeight="1">
      <c r="A33" s="26"/>
      <c r="B33" s="32" t="s">
        <v>378</v>
      </c>
      <c r="C33" s="35">
        <v>822</v>
      </c>
      <c r="D33" s="35">
        <v>219</v>
      </c>
      <c r="E33" s="28" t="s">
        <v>200</v>
      </c>
      <c r="F33" s="22" t="s">
        <v>577</v>
      </c>
      <c r="G33" s="24" t="s">
        <v>330</v>
      </c>
      <c r="H33" s="9" t="s">
        <v>589</v>
      </c>
      <c r="I33" s="9" t="s">
        <v>621</v>
      </c>
      <c r="J33" s="18" t="s">
        <v>625</v>
      </c>
    </row>
    <row r="34" spans="1:10" s="25" customFormat="1" ht="15" customHeight="1">
      <c r="A34" s="19">
        <v>10</v>
      </c>
      <c r="B34" s="20" t="s">
        <v>80</v>
      </c>
      <c r="C34" s="118"/>
      <c r="D34" s="118"/>
      <c r="E34" s="21"/>
      <c r="F34" s="22"/>
      <c r="G34" s="33"/>
      <c r="H34" s="21"/>
      <c r="I34" s="21"/>
      <c r="J34" s="18"/>
    </row>
    <row r="35" spans="1:10" s="29" customFormat="1" ht="15" customHeight="1">
      <c r="A35" s="26"/>
      <c r="B35" s="32" t="s">
        <v>482</v>
      </c>
      <c r="C35" s="35">
        <v>425</v>
      </c>
      <c r="D35" s="35">
        <v>66</v>
      </c>
      <c r="E35" s="28" t="s">
        <v>485</v>
      </c>
      <c r="F35" s="22" t="s">
        <v>577</v>
      </c>
      <c r="G35" s="30" t="s">
        <v>345</v>
      </c>
      <c r="H35" s="24" t="s">
        <v>508</v>
      </c>
      <c r="I35" s="9" t="s">
        <v>621</v>
      </c>
      <c r="J35" s="18" t="s">
        <v>625</v>
      </c>
    </row>
    <row r="36" spans="1:10" s="29" customFormat="1" ht="15" customHeight="1">
      <c r="A36" s="26"/>
      <c r="B36" s="47" t="s">
        <v>377</v>
      </c>
      <c r="C36" s="35">
        <v>696</v>
      </c>
      <c r="D36" s="35">
        <v>44</v>
      </c>
      <c r="E36" s="48" t="s">
        <v>486</v>
      </c>
      <c r="F36" s="22" t="s">
        <v>577</v>
      </c>
      <c r="G36" s="30" t="s">
        <v>345</v>
      </c>
      <c r="H36" s="24" t="s">
        <v>508</v>
      </c>
      <c r="I36" s="9" t="s">
        <v>621</v>
      </c>
      <c r="J36" s="18" t="s">
        <v>625</v>
      </c>
    </row>
    <row r="37" spans="1:10" s="29" customFormat="1" ht="15" customHeight="1">
      <c r="A37" s="26"/>
      <c r="B37" s="47" t="s">
        <v>483</v>
      </c>
      <c r="C37" s="35">
        <v>1256</v>
      </c>
      <c r="D37" s="35">
        <v>68</v>
      </c>
      <c r="E37" s="48" t="s">
        <v>487</v>
      </c>
      <c r="F37" s="22" t="s">
        <v>577</v>
      </c>
      <c r="G37" s="30" t="s">
        <v>345</v>
      </c>
      <c r="H37" s="24" t="s">
        <v>508</v>
      </c>
      <c r="I37" s="9" t="s">
        <v>621</v>
      </c>
      <c r="J37" s="18" t="s">
        <v>625</v>
      </c>
    </row>
    <row r="38" spans="1:10" s="29" customFormat="1" ht="15" customHeight="1">
      <c r="A38" s="26"/>
      <c r="B38" s="47" t="s">
        <v>484</v>
      </c>
      <c r="C38" s="35">
        <v>1657</v>
      </c>
      <c r="D38" s="35">
        <v>76</v>
      </c>
      <c r="E38" s="48" t="s">
        <v>488</v>
      </c>
      <c r="F38" s="22" t="s">
        <v>577</v>
      </c>
      <c r="G38" s="30" t="s">
        <v>345</v>
      </c>
      <c r="H38" s="24" t="s">
        <v>508</v>
      </c>
      <c r="I38" s="9" t="s">
        <v>621</v>
      </c>
      <c r="J38" s="18" t="s">
        <v>625</v>
      </c>
    </row>
    <row r="39" spans="1:10" s="25" customFormat="1" ht="15" customHeight="1">
      <c r="A39" s="19">
        <v>11</v>
      </c>
      <c r="B39" s="20" t="s">
        <v>142</v>
      </c>
      <c r="C39" s="118"/>
      <c r="D39" s="118"/>
      <c r="E39" s="21"/>
      <c r="F39" s="22"/>
      <c r="G39" s="30"/>
      <c r="H39" s="24"/>
      <c r="I39" s="24"/>
      <c r="J39" s="18"/>
    </row>
    <row r="40" spans="1:10" s="29" customFormat="1" ht="15" customHeight="1">
      <c r="A40" s="26"/>
      <c r="B40" s="32" t="s">
        <v>379</v>
      </c>
      <c r="C40" s="35">
        <v>1276</v>
      </c>
      <c r="D40" s="35">
        <v>129</v>
      </c>
      <c r="E40" s="28" t="s">
        <v>164</v>
      </c>
      <c r="F40" s="22" t="s">
        <v>577</v>
      </c>
      <c r="G40" s="30" t="s">
        <v>345</v>
      </c>
      <c r="H40" s="9" t="s">
        <v>508</v>
      </c>
      <c r="I40" s="9" t="s">
        <v>11</v>
      </c>
      <c r="J40" s="18" t="s">
        <v>625</v>
      </c>
    </row>
    <row r="41" spans="1:10" s="25" customFormat="1" ht="15" customHeight="1">
      <c r="A41" s="19">
        <v>12</v>
      </c>
      <c r="B41" s="20" t="s">
        <v>51</v>
      </c>
      <c r="C41" s="118"/>
      <c r="D41" s="118"/>
      <c r="E41" s="21"/>
      <c r="F41" s="22"/>
      <c r="G41" s="30"/>
      <c r="H41" s="35"/>
      <c r="I41" s="35"/>
      <c r="J41" s="18"/>
    </row>
    <row r="42" spans="1:10" s="29" customFormat="1" ht="15" customHeight="1">
      <c r="A42" s="26"/>
      <c r="B42" s="32" t="s">
        <v>382</v>
      </c>
      <c r="C42" s="35">
        <v>609</v>
      </c>
      <c r="D42" s="35">
        <v>96</v>
      </c>
      <c r="E42" s="28" t="s">
        <v>153</v>
      </c>
      <c r="F42" s="22" t="s">
        <v>577</v>
      </c>
      <c r="G42" s="24" t="s">
        <v>329</v>
      </c>
      <c r="H42" s="9" t="s">
        <v>580</v>
      </c>
      <c r="I42" s="9" t="s">
        <v>547</v>
      </c>
      <c r="J42" s="18" t="s">
        <v>625</v>
      </c>
    </row>
    <row r="43" spans="1:10" s="25" customFormat="1" ht="15" customHeight="1">
      <c r="A43" s="19">
        <v>13</v>
      </c>
      <c r="B43" s="20" t="s">
        <v>53</v>
      </c>
      <c r="C43" s="118"/>
      <c r="D43" s="118"/>
      <c r="E43" s="21"/>
      <c r="F43" s="22"/>
      <c r="G43" s="30"/>
      <c r="H43" s="35"/>
      <c r="I43" s="35"/>
      <c r="J43" s="18"/>
    </row>
    <row r="44" spans="1:10" s="29" customFormat="1" ht="15" customHeight="1">
      <c r="A44" s="26"/>
      <c r="B44" s="32" t="s">
        <v>393</v>
      </c>
      <c r="C44" s="35">
        <v>975</v>
      </c>
      <c r="D44" s="35">
        <v>64</v>
      </c>
      <c r="E44" s="28" t="s">
        <v>178</v>
      </c>
      <c r="F44" s="22" t="s">
        <v>577</v>
      </c>
      <c r="G44" s="30" t="s">
        <v>345</v>
      </c>
      <c r="H44" s="9" t="s">
        <v>580</v>
      </c>
      <c r="I44" s="9" t="s">
        <v>13</v>
      </c>
      <c r="J44" s="18" t="s">
        <v>625</v>
      </c>
    </row>
    <row r="45" spans="1:10" s="25" customFormat="1" ht="15" customHeight="1">
      <c r="A45" s="19">
        <v>14</v>
      </c>
      <c r="B45" s="20" t="s">
        <v>214</v>
      </c>
      <c r="C45" s="118"/>
      <c r="D45" s="118"/>
      <c r="E45" s="21"/>
      <c r="F45" s="22"/>
      <c r="G45" s="30"/>
      <c r="H45" s="35"/>
      <c r="I45" s="35"/>
      <c r="J45" s="18"/>
    </row>
    <row r="46" spans="1:10" s="29" customFormat="1" ht="15" customHeight="1">
      <c r="A46" s="26"/>
      <c r="B46" s="32" t="s">
        <v>442</v>
      </c>
      <c r="C46" s="35">
        <v>1767</v>
      </c>
      <c r="D46" s="35">
        <v>50</v>
      </c>
      <c r="E46" s="28" t="s">
        <v>215</v>
      </c>
      <c r="F46" s="22" t="s">
        <v>577</v>
      </c>
      <c r="G46" s="34" t="s">
        <v>339</v>
      </c>
      <c r="H46" s="9" t="s">
        <v>580</v>
      </c>
      <c r="I46" s="9" t="s">
        <v>13</v>
      </c>
      <c r="J46" s="18" t="s">
        <v>625</v>
      </c>
    </row>
    <row r="47" spans="1:10" s="29" customFormat="1" ht="15" customHeight="1">
      <c r="A47" s="26"/>
      <c r="B47" s="47" t="s">
        <v>393</v>
      </c>
      <c r="C47" s="35">
        <v>621</v>
      </c>
      <c r="D47" s="35">
        <v>65</v>
      </c>
      <c r="E47" s="48" t="s">
        <v>296</v>
      </c>
      <c r="F47" s="22" t="s">
        <v>577</v>
      </c>
      <c r="G47" s="24" t="s">
        <v>329</v>
      </c>
      <c r="H47" s="9" t="s">
        <v>580</v>
      </c>
      <c r="I47" s="9" t="s">
        <v>13</v>
      </c>
      <c r="J47" s="18" t="s">
        <v>625</v>
      </c>
    </row>
    <row r="48" spans="1:10" s="29" customFormat="1" ht="15" customHeight="1">
      <c r="A48" s="26"/>
      <c r="B48" s="32" t="s">
        <v>390</v>
      </c>
      <c r="C48" s="35">
        <v>101</v>
      </c>
      <c r="D48" s="35">
        <v>46</v>
      </c>
      <c r="E48" s="28" t="s">
        <v>294</v>
      </c>
      <c r="F48" s="22" t="s">
        <v>577</v>
      </c>
      <c r="G48" s="24" t="s">
        <v>329</v>
      </c>
      <c r="H48" s="9" t="s">
        <v>580</v>
      </c>
      <c r="I48" s="9" t="s">
        <v>13</v>
      </c>
      <c r="J48" s="18" t="s">
        <v>625</v>
      </c>
    </row>
    <row r="49" spans="1:10" s="25" customFormat="1" ht="15" customHeight="1">
      <c r="A49" s="19">
        <v>15</v>
      </c>
      <c r="B49" s="20" t="s">
        <v>54</v>
      </c>
      <c r="C49" s="118"/>
      <c r="D49" s="118"/>
      <c r="E49" s="21"/>
      <c r="F49" s="22"/>
      <c r="G49" s="30"/>
      <c r="H49" s="24"/>
      <c r="I49" s="24"/>
      <c r="J49" s="18"/>
    </row>
    <row r="50" spans="1:10" s="29" customFormat="1" ht="15" customHeight="1">
      <c r="A50" s="26"/>
      <c r="B50" s="32" t="s">
        <v>397</v>
      </c>
      <c r="C50" s="35">
        <v>1338</v>
      </c>
      <c r="D50" s="35">
        <v>67</v>
      </c>
      <c r="E50" s="28" t="s">
        <v>152</v>
      </c>
      <c r="F50" s="22" t="s">
        <v>577</v>
      </c>
      <c r="G50" s="30" t="s">
        <v>345</v>
      </c>
      <c r="H50" s="9" t="s">
        <v>508</v>
      </c>
      <c r="I50" s="9" t="s">
        <v>15</v>
      </c>
      <c r="J50" s="18" t="s">
        <v>625</v>
      </c>
    </row>
    <row r="51" spans="1:10" s="25" customFormat="1" ht="15" customHeight="1">
      <c r="A51" s="19">
        <v>16</v>
      </c>
      <c r="B51" s="20" t="s">
        <v>230</v>
      </c>
      <c r="C51" s="118"/>
      <c r="D51" s="118"/>
      <c r="E51" s="21"/>
      <c r="F51" s="22"/>
      <c r="G51" s="30"/>
      <c r="H51" s="35"/>
      <c r="I51" s="35"/>
      <c r="J51" s="18"/>
    </row>
    <row r="52" spans="1:10" s="29" customFormat="1" ht="15" customHeight="1">
      <c r="A52" s="26"/>
      <c r="B52" s="32" t="s">
        <v>438</v>
      </c>
      <c r="C52" s="35">
        <v>366</v>
      </c>
      <c r="D52" s="35">
        <v>50</v>
      </c>
      <c r="E52" s="28" t="s">
        <v>288</v>
      </c>
      <c r="F52" s="22" t="s">
        <v>577</v>
      </c>
      <c r="G52" s="24" t="s">
        <v>329</v>
      </c>
      <c r="H52" s="9" t="s">
        <v>508</v>
      </c>
      <c r="I52" s="9" t="s">
        <v>15</v>
      </c>
      <c r="J52" s="18" t="s">
        <v>625</v>
      </c>
    </row>
    <row r="53" spans="1:10" s="29" customFormat="1" ht="15" customHeight="1">
      <c r="A53" s="26"/>
      <c r="B53" s="32" t="s">
        <v>439</v>
      </c>
      <c r="C53" s="35">
        <v>295</v>
      </c>
      <c r="D53" s="35">
        <v>50</v>
      </c>
      <c r="E53" s="28" t="s">
        <v>289</v>
      </c>
      <c r="F53" s="22" t="s">
        <v>577</v>
      </c>
      <c r="G53" s="24" t="s">
        <v>329</v>
      </c>
      <c r="H53" s="9" t="s">
        <v>508</v>
      </c>
      <c r="I53" s="9" t="s">
        <v>15</v>
      </c>
      <c r="J53" s="18" t="s">
        <v>625</v>
      </c>
    </row>
    <row r="54" spans="1:10" s="29" customFormat="1" ht="15" customHeight="1">
      <c r="A54" s="26"/>
      <c r="B54" s="32" t="s">
        <v>396</v>
      </c>
      <c r="C54" s="35">
        <v>226</v>
      </c>
      <c r="D54" s="35">
        <v>50</v>
      </c>
      <c r="E54" s="28" t="s">
        <v>290</v>
      </c>
      <c r="F54" s="22" t="s">
        <v>577</v>
      </c>
      <c r="G54" s="24" t="s">
        <v>329</v>
      </c>
      <c r="H54" s="9" t="s">
        <v>508</v>
      </c>
      <c r="I54" s="9" t="s">
        <v>15</v>
      </c>
      <c r="J54" s="18" t="s">
        <v>625</v>
      </c>
    </row>
    <row r="55" spans="1:10" s="25" customFormat="1" ht="15" customHeight="1">
      <c r="A55" s="36">
        <v>17</v>
      </c>
      <c r="B55" s="37" t="s">
        <v>56</v>
      </c>
      <c r="C55" s="118"/>
      <c r="D55" s="118"/>
      <c r="E55" s="38"/>
      <c r="F55" s="22"/>
      <c r="G55" s="30"/>
      <c r="H55" s="35"/>
      <c r="I55" s="35"/>
      <c r="J55" s="18"/>
    </row>
    <row r="56" spans="1:10" s="29" customFormat="1" ht="15" customHeight="1">
      <c r="A56" s="39"/>
      <c r="B56" s="40" t="s">
        <v>410</v>
      </c>
      <c r="C56" s="35">
        <v>142</v>
      </c>
      <c r="D56" s="35">
        <v>76</v>
      </c>
      <c r="E56" s="41" t="s">
        <v>163</v>
      </c>
      <c r="F56" s="22" t="s">
        <v>577</v>
      </c>
      <c r="G56" s="30" t="s">
        <v>345</v>
      </c>
      <c r="H56" s="9" t="s">
        <v>580</v>
      </c>
      <c r="I56" s="9" t="s">
        <v>19</v>
      </c>
      <c r="J56" s="18" t="s">
        <v>625</v>
      </c>
    </row>
    <row r="57" spans="1:10" s="29" customFormat="1" ht="15" customHeight="1">
      <c r="A57" s="39"/>
      <c r="B57" s="40" t="s">
        <v>107</v>
      </c>
      <c r="C57" s="35">
        <v>955</v>
      </c>
      <c r="D57" s="35">
        <v>289</v>
      </c>
      <c r="E57" s="41" t="s">
        <v>162</v>
      </c>
      <c r="F57" s="22" t="s">
        <v>577</v>
      </c>
      <c r="G57" s="30" t="s">
        <v>345</v>
      </c>
      <c r="H57" s="9" t="s">
        <v>580</v>
      </c>
      <c r="I57" s="9" t="s">
        <v>19</v>
      </c>
      <c r="J57" s="18" t="s">
        <v>625</v>
      </c>
    </row>
    <row r="58" spans="1:10" s="44" customFormat="1" ht="15" customHeight="1">
      <c r="A58" s="15">
        <v>18</v>
      </c>
      <c r="B58" s="42" t="s">
        <v>236</v>
      </c>
      <c r="C58" s="118"/>
      <c r="D58" s="118"/>
      <c r="E58" s="43"/>
      <c r="F58" s="22"/>
      <c r="G58" s="49"/>
      <c r="H58" s="43"/>
      <c r="I58" s="43"/>
      <c r="J58" s="18"/>
    </row>
    <row r="59" spans="1:10" s="29" customFormat="1" ht="15" customHeight="1">
      <c r="A59" s="26"/>
      <c r="B59" s="32" t="s">
        <v>446</v>
      </c>
      <c r="C59" s="35">
        <v>197</v>
      </c>
      <c r="D59" s="35">
        <v>50</v>
      </c>
      <c r="E59" s="28" t="s">
        <v>218</v>
      </c>
      <c r="F59" s="22" t="s">
        <v>577</v>
      </c>
      <c r="G59" s="24" t="s">
        <v>329</v>
      </c>
      <c r="H59" s="9" t="s">
        <v>580</v>
      </c>
      <c r="I59" s="9" t="s">
        <v>19</v>
      </c>
      <c r="J59" s="18" t="s">
        <v>625</v>
      </c>
    </row>
    <row r="60" spans="1:10" s="29" customFormat="1" ht="15" customHeight="1">
      <c r="A60" s="26"/>
      <c r="B60" s="32" t="s">
        <v>446</v>
      </c>
      <c r="C60" s="35">
        <v>409</v>
      </c>
      <c r="D60" s="35">
        <v>50</v>
      </c>
      <c r="E60" s="28" t="s">
        <v>219</v>
      </c>
      <c r="F60" s="22" t="s">
        <v>577</v>
      </c>
      <c r="G60" s="24" t="s">
        <v>329</v>
      </c>
      <c r="H60" s="9" t="s">
        <v>580</v>
      </c>
      <c r="I60" s="9" t="s">
        <v>19</v>
      </c>
      <c r="J60" s="18" t="s">
        <v>625</v>
      </c>
    </row>
    <row r="61" spans="1:10" s="29" customFormat="1" ht="15" customHeight="1">
      <c r="A61" s="26"/>
      <c r="B61" s="32" t="s">
        <v>411</v>
      </c>
      <c r="C61" s="35">
        <v>407</v>
      </c>
      <c r="D61" s="35">
        <v>40</v>
      </c>
      <c r="E61" s="28" t="s">
        <v>220</v>
      </c>
      <c r="F61" s="22" t="s">
        <v>577</v>
      </c>
      <c r="G61" s="24" t="s">
        <v>329</v>
      </c>
      <c r="H61" s="9" t="s">
        <v>580</v>
      </c>
      <c r="I61" s="9" t="s">
        <v>19</v>
      </c>
      <c r="J61" s="18" t="s">
        <v>625</v>
      </c>
    </row>
    <row r="62" spans="1:10" s="29" customFormat="1" ht="15" customHeight="1">
      <c r="A62" s="26"/>
      <c r="B62" s="32" t="s">
        <v>448</v>
      </c>
      <c r="C62" s="35">
        <v>576</v>
      </c>
      <c r="D62" s="35">
        <v>48</v>
      </c>
      <c r="E62" s="28" t="s">
        <v>225</v>
      </c>
      <c r="F62" s="22" t="s">
        <v>577</v>
      </c>
      <c r="G62" s="24" t="s">
        <v>329</v>
      </c>
      <c r="H62" s="9" t="s">
        <v>508</v>
      </c>
      <c r="I62" s="9" t="s">
        <v>19</v>
      </c>
      <c r="J62" s="18" t="s">
        <v>625</v>
      </c>
    </row>
    <row r="63" spans="1:10" s="29" customFormat="1" ht="15" customHeight="1">
      <c r="A63" s="26"/>
      <c r="B63" s="32" t="s">
        <v>107</v>
      </c>
      <c r="C63" s="35">
        <v>386</v>
      </c>
      <c r="D63" s="35">
        <v>150</v>
      </c>
      <c r="E63" s="28" t="s">
        <v>226</v>
      </c>
      <c r="F63" s="22" t="s">
        <v>577</v>
      </c>
      <c r="G63" s="24" t="s">
        <v>329</v>
      </c>
      <c r="H63" s="9" t="s">
        <v>508</v>
      </c>
      <c r="I63" s="9" t="s">
        <v>19</v>
      </c>
      <c r="J63" s="18" t="s">
        <v>625</v>
      </c>
    </row>
    <row r="64" spans="1:10" s="25" customFormat="1" ht="15" customHeight="1">
      <c r="A64" s="19">
        <v>19</v>
      </c>
      <c r="B64" s="20" t="s">
        <v>58</v>
      </c>
      <c r="C64" s="118"/>
      <c r="D64" s="118"/>
      <c r="E64" s="21"/>
      <c r="F64" s="22"/>
      <c r="G64" s="30"/>
      <c r="H64" s="35"/>
      <c r="I64" s="35"/>
      <c r="J64" s="18"/>
    </row>
    <row r="65" spans="1:10" s="29" customFormat="1" ht="15" customHeight="1">
      <c r="A65" s="26"/>
      <c r="B65" s="32" t="s">
        <v>413</v>
      </c>
      <c r="C65" s="35">
        <v>1126</v>
      </c>
      <c r="D65" s="35">
        <v>118</v>
      </c>
      <c r="E65" s="28" t="s">
        <v>116</v>
      </c>
      <c r="F65" s="22" t="s">
        <v>577</v>
      </c>
      <c r="G65" s="30" t="s">
        <v>329</v>
      </c>
      <c r="H65" s="9" t="s">
        <v>580</v>
      </c>
      <c r="I65" s="9" t="s">
        <v>18</v>
      </c>
      <c r="J65" s="18" t="s">
        <v>625</v>
      </c>
    </row>
    <row r="66" spans="1:10" s="25" customFormat="1" ht="15" customHeight="1">
      <c r="A66" s="15">
        <v>20</v>
      </c>
      <c r="B66" s="42" t="s">
        <v>59</v>
      </c>
      <c r="C66" s="118"/>
      <c r="D66" s="118"/>
      <c r="E66" s="21"/>
      <c r="F66" s="22"/>
      <c r="G66" s="30"/>
      <c r="H66" s="35"/>
      <c r="I66" s="35"/>
      <c r="J66" s="18"/>
    </row>
    <row r="67" spans="1:10" s="29" customFormat="1" ht="15" customHeight="1">
      <c r="A67" s="26"/>
      <c r="B67" s="32" t="s">
        <v>415</v>
      </c>
      <c r="C67" s="35">
        <v>455</v>
      </c>
      <c r="D67" s="35">
        <v>131</v>
      </c>
      <c r="E67" s="28" t="s">
        <v>128</v>
      </c>
      <c r="F67" s="22" t="s">
        <v>577</v>
      </c>
      <c r="G67" s="24" t="s">
        <v>329</v>
      </c>
      <c r="H67" s="9" t="s">
        <v>508</v>
      </c>
      <c r="I67" s="9" t="s">
        <v>20</v>
      </c>
      <c r="J67" s="18" t="s">
        <v>625</v>
      </c>
    </row>
    <row r="68" spans="1:10" s="29" customFormat="1" ht="15" customHeight="1">
      <c r="A68" s="26"/>
      <c r="B68" s="27" t="s">
        <v>416</v>
      </c>
      <c r="C68" s="35">
        <v>1247</v>
      </c>
      <c r="D68" s="35">
        <v>134</v>
      </c>
      <c r="E68" s="28" t="s">
        <v>124</v>
      </c>
      <c r="F68" s="22" t="s">
        <v>577</v>
      </c>
      <c r="G68" s="24" t="s">
        <v>329</v>
      </c>
      <c r="H68" s="9" t="s">
        <v>508</v>
      </c>
      <c r="I68" s="9" t="s">
        <v>20</v>
      </c>
      <c r="J68" s="18" t="s">
        <v>625</v>
      </c>
    </row>
    <row r="69" spans="1:10" s="29" customFormat="1" ht="15" customHeight="1">
      <c r="A69" s="26"/>
      <c r="B69" s="27" t="s">
        <v>112</v>
      </c>
      <c r="C69" s="35">
        <v>534</v>
      </c>
      <c r="D69" s="35">
        <v>114</v>
      </c>
      <c r="E69" s="28" t="s">
        <v>125</v>
      </c>
      <c r="F69" s="22" t="s">
        <v>577</v>
      </c>
      <c r="G69" s="24" t="s">
        <v>329</v>
      </c>
      <c r="H69" s="9" t="s">
        <v>508</v>
      </c>
      <c r="I69" s="9" t="s">
        <v>20</v>
      </c>
      <c r="J69" s="18" t="s">
        <v>625</v>
      </c>
    </row>
    <row r="70" spans="1:10" s="25" customFormat="1" ht="15" customHeight="1">
      <c r="A70" s="19">
        <v>21</v>
      </c>
      <c r="B70" s="20" t="s">
        <v>235</v>
      </c>
      <c r="C70" s="118"/>
      <c r="D70" s="118"/>
      <c r="E70" s="21"/>
      <c r="F70" s="22"/>
      <c r="G70" s="30"/>
      <c r="H70" s="35"/>
      <c r="I70" s="35"/>
      <c r="J70" s="18"/>
    </row>
    <row r="71" spans="1:10" s="29" customFormat="1" ht="15" customHeight="1">
      <c r="A71" s="26"/>
      <c r="B71" s="47" t="s">
        <v>415</v>
      </c>
      <c r="C71" s="35">
        <v>1073</v>
      </c>
      <c r="D71" s="35">
        <v>64</v>
      </c>
      <c r="E71" s="48" t="s">
        <v>211</v>
      </c>
      <c r="F71" s="22" t="s">
        <v>577</v>
      </c>
      <c r="G71" s="24" t="s">
        <v>329</v>
      </c>
      <c r="H71" s="9" t="s">
        <v>508</v>
      </c>
      <c r="I71" s="9" t="s">
        <v>20</v>
      </c>
      <c r="J71" s="18" t="s">
        <v>625</v>
      </c>
    </row>
    <row r="72" spans="1:10" s="29" customFormat="1" ht="15" customHeight="1">
      <c r="A72" s="26"/>
      <c r="B72" s="32" t="s">
        <v>414</v>
      </c>
      <c r="C72" s="35">
        <v>1094</v>
      </c>
      <c r="D72" s="35">
        <v>64</v>
      </c>
      <c r="E72" s="28" t="s">
        <v>212</v>
      </c>
      <c r="F72" s="22" t="s">
        <v>577</v>
      </c>
      <c r="G72" s="24" t="s">
        <v>329</v>
      </c>
      <c r="H72" s="9" t="s">
        <v>508</v>
      </c>
      <c r="I72" s="9" t="s">
        <v>20</v>
      </c>
      <c r="J72" s="18" t="s">
        <v>625</v>
      </c>
    </row>
    <row r="73" spans="1:10" s="25" customFormat="1" ht="15" customHeight="1">
      <c r="A73" s="19">
        <v>22</v>
      </c>
      <c r="B73" s="20" t="s">
        <v>60</v>
      </c>
      <c r="C73" s="118"/>
      <c r="D73" s="118"/>
      <c r="E73" s="21"/>
      <c r="F73" s="22"/>
      <c r="G73" s="30"/>
      <c r="H73" s="21"/>
      <c r="I73" s="21"/>
      <c r="J73" s="18"/>
    </row>
    <row r="74" spans="1:10" s="29" customFormat="1" ht="15" customHeight="1">
      <c r="A74" s="26"/>
      <c r="B74" s="32" t="s">
        <v>419</v>
      </c>
      <c r="C74" s="35">
        <v>2295</v>
      </c>
      <c r="D74" s="35">
        <f>109+195</f>
        <v>304</v>
      </c>
      <c r="E74" s="28" t="s">
        <v>160</v>
      </c>
      <c r="F74" s="22" t="s">
        <v>577</v>
      </c>
      <c r="G74" s="30" t="s">
        <v>345</v>
      </c>
      <c r="H74" s="9" t="s">
        <v>580</v>
      </c>
      <c r="I74" s="9" t="s">
        <v>17</v>
      </c>
      <c r="J74" s="18" t="s">
        <v>625</v>
      </c>
    </row>
    <row r="75" spans="1:10" s="44" customFormat="1" ht="15" customHeight="1">
      <c r="A75" s="15">
        <v>23</v>
      </c>
      <c r="B75" s="42" t="s">
        <v>217</v>
      </c>
      <c r="C75" s="118"/>
      <c r="D75" s="118"/>
      <c r="E75" s="43"/>
      <c r="F75" s="22"/>
      <c r="G75" s="30"/>
      <c r="H75" s="35"/>
      <c r="I75" s="35"/>
      <c r="J75" s="18"/>
    </row>
    <row r="76" spans="1:10" s="29" customFormat="1" ht="15" customHeight="1">
      <c r="A76" s="26"/>
      <c r="B76" s="32" t="s">
        <v>94</v>
      </c>
      <c r="C76" s="35">
        <v>537</v>
      </c>
      <c r="D76" s="35">
        <v>76</v>
      </c>
      <c r="E76" s="28" t="s">
        <v>337</v>
      </c>
      <c r="F76" s="22" t="s">
        <v>577</v>
      </c>
      <c r="G76" s="24" t="s">
        <v>329</v>
      </c>
      <c r="H76" s="9" t="s">
        <v>508</v>
      </c>
      <c r="I76" s="9" t="s">
        <v>6</v>
      </c>
      <c r="J76" s="18" t="s">
        <v>625</v>
      </c>
    </row>
    <row r="77" spans="1:10" s="29" customFormat="1" ht="15" customHeight="1">
      <c r="A77" s="26"/>
      <c r="B77" s="32" t="s">
        <v>425</v>
      </c>
      <c r="C77" s="35">
        <v>1368</v>
      </c>
      <c r="D77" s="35">
        <v>54</v>
      </c>
      <c r="E77" s="28" t="s">
        <v>335</v>
      </c>
      <c r="F77" s="22" t="s">
        <v>577</v>
      </c>
      <c r="G77" s="24" t="s">
        <v>329</v>
      </c>
      <c r="H77" s="9" t="s">
        <v>508</v>
      </c>
      <c r="I77" s="9" t="s">
        <v>6</v>
      </c>
      <c r="J77" s="18" t="s">
        <v>625</v>
      </c>
    </row>
    <row r="78" spans="1:10" s="46" customFormat="1" ht="15" customHeight="1">
      <c r="A78" s="45"/>
      <c r="B78" s="32" t="s">
        <v>426</v>
      </c>
      <c r="C78" s="35">
        <v>794</v>
      </c>
      <c r="D78" s="35">
        <v>248</v>
      </c>
      <c r="E78" s="28" t="s">
        <v>336</v>
      </c>
      <c r="F78" s="22" t="s">
        <v>577</v>
      </c>
      <c r="G78" s="24" t="s">
        <v>329</v>
      </c>
      <c r="H78" s="9" t="s">
        <v>508</v>
      </c>
      <c r="I78" s="9" t="s">
        <v>6</v>
      </c>
      <c r="J78" s="18" t="s">
        <v>625</v>
      </c>
    </row>
    <row r="79" spans="1:10" s="25" customFormat="1" ht="15" customHeight="1">
      <c r="A79" s="19">
        <v>24</v>
      </c>
      <c r="B79" s="20" t="s">
        <v>234</v>
      </c>
      <c r="C79" s="118"/>
      <c r="D79" s="118"/>
      <c r="E79" s="21"/>
      <c r="F79" s="22"/>
      <c r="G79" s="30"/>
      <c r="H79" s="24"/>
      <c r="I79" s="24"/>
      <c r="J79" s="18"/>
    </row>
    <row r="80" spans="1:10" s="29" customFormat="1" ht="15" customHeight="1">
      <c r="A80" s="26"/>
      <c r="B80" s="32" t="s">
        <v>427</v>
      </c>
      <c r="C80" s="35">
        <v>545</v>
      </c>
      <c r="D80" s="35">
        <v>59</v>
      </c>
      <c r="E80" s="28" t="s">
        <v>275</v>
      </c>
      <c r="F80" s="22" t="s">
        <v>577</v>
      </c>
      <c r="G80" s="30" t="s">
        <v>329</v>
      </c>
      <c r="H80" s="9" t="s">
        <v>580</v>
      </c>
      <c r="I80" s="9" t="s">
        <v>7</v>
      </c>
      <c r="J80" s="18" t="s">
        <v>625</v>
      </c>
    </row>
    <row r="81" spans="1:10" s="25" customFormat="1" ht="15" customHeight="1">
      <c r="A81" s="19">
        <v>25</v>
      </c>
      <c r="B81" s="20" t="s">
        <v>301</v>
      </c>
      <c r="C81" s="118"/>
      <c r="D81" s="118"/>
      <c r="E81" s="21"/>
      <c r="F81" s="22"/>
      <c r="G81" s="33"/>
      <c r="H81" s="24"/>
      <c r="I81" s="24"/>
      <c r="J81" s="18"/>
    </row>
    <row r="82" spans="1:10" s="29" customFormat="1" ht="15" customHeight="1">
      <c r="A82" s="26"/>
      <c r="B82" s="32" t="s">
        <v>405</v>
      </c>
      <c r="C82" s="35">
        <v>469</v>
      </c>
      <c r="D82" s="35">
        <v>40</v>
      </c>
      <c r="E82" s="28" t="s">
        <v>319</v>
      </c>
      <c r="F82" s="22" t="s">
        <v>577</v>
      </c>
      <c r="G82" s="24" t="s">
        <v>329</v>
      </c>
      <c r="H82" s="9" t="s">
        <v>580</v>
      </c>
      <c r="I82" s="9" t="s">
        <v>12</v>
      </c>
      <c r="J82" s="18" t="s">
        <v>625</v>
      </c>
    </row>
    <row r="83" spans="1:10" s="29" customFormat="1" ht="15" customHeight="1">
      <c r="A83" s="26"/>
      <c r="B83" s="32" t="s">
        <v>434</v>
      </c>
      <c r="C83" s="35">
        <v>359</v>
      </c>
      <c r="D83" s="35">
        <v>110</v>
      </c>
      <c r="E83" s="28" t="s">
        <v>303</v>
      </c>
      <c r="F83" s="22" t="s">
        <v>577</v>
      </c>
      <c r="G83" s="24" t="s">
        <v>329</v>
      </c>
      <c r="H83" s="9" t="s">
        <v>580</v>
      </c>
      <c r="I83" s="9" t="s">
        <v>12</v>
      </c>
      <c r="J83" s="18" t="s">
        <v>625</v>
      </c>
    </row>
    <row r="84" spans="1:10" s="29" customFormat="1" ht="15" customHeight="1">
      <c r="A84" s="26"/>
      <c r="B84" s="32" t="s">
        <v>435</v>
      </c>
      <c r="C84" s="35">
        <v>408</v>
      </c>
      <c r="D84" s="35">
        <v>63</v>
      </c>
      <c r="E84" s="28" t="s">
        <v>320</v>
      </c>
      <c r="F84" s="22" t="s">
        <v>577</v>
      </c>
      <c r="G84" s="24" t="s">
        <v>329</v>
      </c>
      <c r="H84" s="9" t="s">
        <v>580</v>
      </c>
      <c r="I84" s="9" t="s">
        <v>12</v>
      </c>
      <c r="J84" s="18" t="s">
        <v>625</v>
      </c>
    </row>
    <row r="85" spans="1:10" s="25" customFormat="1" ht="15" customHeight="1">
      <c r="A85" s="19">
        <v>26</v>
      </c>
      <c r="B85" s="20" t="s">
        <v>327</v>
      </c>
      <c r="C85" s="118"/>
      <c r="D85" s="118"/>
      <c r="E85" s="21"/>
      <c r="F85" s="22"/>
      <c r="G85" s="30"/>
      <c r="H85" s="35"/>
      <c r="I85" s="35"/>
      <c r="J85" s="18"/>
    </row>
    <row r="86" spans="1:10" s="29" customFormat="1" ht="32.25" customHeight="1">
      <c r="A86" s="45"/>
      <c r="B86" s="32" t="s">
        <v>101</v>
      </c>
      <c r="C86" s="35">
        <v>507</v>
      </c>
      <c r="D86" s="35">
        <v>89</v>
      </c>
      <c r="E86" s="28" t="s">
        <v>278</v>
      </c>
      <c r="F86" s="22" t="s">
        <v>577</v>
      </c>
      <c r="G86" s="24" t="s">
        <v>328</v>
      </c>
      <c r="H86" s="9" t="s">
        <v>590</v>
      </c>
      <c r="I86" s="9" t="s">
        <v>622</v>
      </c>
      <c r="J86" s="18" t="s">
        <v>625</v>
      </c>
    </row>
    <row r="87" spans="1:10" s="25" customFormat="1" ht="15" customHeight="1">
      <c r="A87" s="19">
        <v>27</v>
      </c>
      <c r="B87" s="20" t="s">
        <v>70</v>
      </c>
      <c r="C87" s="118"/>
      <c r="D87" s="118"/>
      <c r="E87" s="21"/>
      <c r="F87" s="22"/>
      <c r="G87" s="30"/>
      <c r="H87" s="24"/>
      <c r="I87" s="24"/>
      <c r="J87" s="18"/>
    </row>
    <row r="88" spans="1:10" s="29" customFormat="1" ht="15" customHeight="1">
      <c r="A88" s="26"/>
      <c r="B88" s="32" t="s">
        <v>478</v>
      </c>
      <c r="C88" s="35">
        <v>559</v>
      </c>
      <c r="D88" s="35">
        <v>35</v>
      </c>
      <c r="E88" s="28" t="s">
        <v>106</v>
      </c>
      <c r="F88" s="22" t="s">
        <v>577</v>
      </c>
      <c r="G88" s="30" t="s">
        <v>345</v>
      </c>
      <c r="H88" s="9" t="s">
        <v>580</v>
      </c>
      <c r="I88" s="9" t="s">
        <v>623</v>
      </c>
      <c r="J88" s="18" t="s">
        <v>625</v>
      </c>
    </row>
    <row r="89" spans="1:10" s="29" customFormat="1" ht="15" customHeight="1">
      <c r="A89" s="26"/>
      <c r="B89" s="32" t="s">
        <v>479</v>
      </c>
      <c r="C89" s="35">
        <v>3621</v>
      </c>
      <c r="D89" s="35">
        <v>120</v>
      </c>
      <c r="E89" s="28" t="s">
        <v>476</v>
      </c>
      <c r="F89" s="22" t="s">
        <v>577</v>
      </c>
      <c r="G89" s="30" t="s">
        <v>345</v>
      </c>
      <c r="H89" s="9" t="s">
        <v>580</v>
      </c>
      <c r="I89" s="9" t="s">
        <v>623</v>
      </c>
      <c r="J89" s="18" t="s">
        <v>625</v>
      </c>
    </row>
    <row r="90" spans="1:10" s="29" customFormat="1" ht="15" customHeight="1">
      <c r="A90" s="26"/>
      <c r="B90" s="32" t="s">
        <v>480</v>
      </c>
      <c r="C90" s="35">
        <v>65</v>
      </c>
      <c r="D90" s="35">
        <v>54</v>
      </c>
      <c r="E90" s="28" t="s">
        <v>106</v>
      </c>
      <c r="F90" s="22" t="s">
        <v>577</v>
      </c>
      <c r="G90" s="30" t="s">
        <v>329</v>
      </c>
      <c r="H90" s="9" t="s">
        <v>508</v>
      </c>
      <c r="I90" s="9" t="s">
        <v>623</v>
      </c>
      <c r="J90" s="18" t="s">
        <v>625</v>
      </c>
    </row>
    <row r="91" spans="1:10" s="29" customFormat="1" ht="16.5">
      <c r="A91" s="50"/>
      <c r="B91" s="51"/>
      <c r="C91" s="114"/>
      <c r="D91" s="114"/>
      <c r="E91" s="52"/>
      <c r="F91" s="53"/>
      <c r="G91" s="53"/>
      <c r="H91" s="54"/>
      <c r="I91" s="54"/>
      <c r="J91" s="55"/>
    </row>
    <row r="92" spans="1:10" s="29" customFormat="1" ht="16.5">
      <c r="A92" s="50"/>
      <c r="B92" s="51" t="s">
        <v>626</v>
      </c>
      <c r="C92" s="114"/>
      <c r="D92" s="114"/>
      <c r="E92" s="52"/>
      <c r="F92" s="53"/>
      <c r="G92" s="53"/>
      <c r="H92" s="54"/>
      <c r="I92" s="54"/>
      <c r="J92" s="55"/>
    </row>
    <row r="93" spans="1:10" s="29" customFormat="1" ht="29.25" customHeight="1">
      <c r="A93" s="50"/>
      <c r="B93" s="182" t="s">
        <v>583</v>
      </c>
      <c r="C93" s="182"/>
      <c r="D93" s="182"/>
      <c r="E93" s="182"/>
      <c r="F93" s="182"/>
      <c r="G93" s="182"/>
      <c r="H93" s="182"/>
      <c r="I93" s="182"/>
      <c r="J93" s="182"/>
    </row>
    <row r="94" spans="1:10" s="29" customFormat="1" ht="28.5" customHeight="1">
      <c r="A94" s="50"/>
      <c r="B94" s="182" t="s">
        <v>627</v>
      </c>
      <c r="C94" s="182"/>
      <c r="D94" s="182"/>
      <c r="E94" s="182"/>
      <c r="F94" s="182"/>
      <c r="G94" s="182"/>
      <c r="H94" s="182"/>
      <c r="I94" s="182"/>
      <c r="J94" s="182"/>
    </row>
    <row r="95" spans="1:10" s="8" customFormat="1" ht="27.75" customHeight="1">
      <c r="A95" s="4"/>
      <c r="B95" s="56"/>
      <c r="C95" s="115"/>
      <c r="D95" s="115"/>
      <c r="E95" s="5"/>
      <c r="F95" s="6"/>
      <c r="G95" s="6"/>
      <c r="H95" s="3"/>
      <c r="I95" s="3"/>
      <c r="J95" s="7"/>
    </row>
    <row r="96" spans="1:10" s="57" customFormat="1" ht="27.75" customHeight="1">
      <c r="A96" s="4"/>
      <c r="B96" s="56"/>
      <c r="C96" s="115"/>
      <c r="D96" s="115"/>
      <c r="E96" s="5"/>
      <c r="F96" s="6"/>
      <c r="G96" s="6"/>
      <c r="H96" s="3"/>
      <c r="I96" s="3"/>
      <c r="J96" s="7"/>
    </row>
    <row r="97" spans="1:10" s="57" customFormat="1" ht="27.75" customHeight="1">
      <c r="A97" s="4"/>
      <c r="B97" s="56"/>
      <c r="C97" s="115"/>
      <c r="D97" s="115"/>
      <c r="E97" s="5"/>
      <c r="F97" s="6"/>
      <c r="G97" s="6"/>
      <c r="H97" s="3"/>
      <c r="I97" s="3"/>
      <c r="J97" s="7"/>
    </row>
    <row r="98" spans="1:10" s="57" customFormat="1" ht="27.75" customHeight="1">
      <c r="A98" s="4"/>
      <c r="B98" s="56"/>
      <c r="C98" s="115"/>
      <c r="D98" s="115"/>
      <c r="E98" s="5"/>
      <c r="F98" s="6"/>
      <c r="G98" s="6"/>
      <c r="H98" s="3"/>
      <c r="I98" s="3"/>
      <c r="J98" s="7"/>
    </row>
    <row r="99" spans="3:10" s="58" customFormat="1" ht="15">
      <c r="C99" s="119"/>
      <c r="D99" s="119"/>
      <c r="G99" s="59"/>
      <c r="J99" s="12"/>
    </row>
    <row r="100" spans="3:10" s="58" customFormat="1" ht="15">
      <c r="C100" s="119"/>
      <c r="D100" s="119"/>
      <c r="G100" s="59"/>
      <c r="J100" s="12"/>
    </row>
    <row r="101" spans="3:10" s="58" customFormat="1" ht="15">
      <c r="C101" s="119"/>
      <c r="D101" s="119"/>
      <c r="G101" s="59"/>
      <c r="J101" s="12"/>
    </row>
  </sheetData>
  <sheetProtection/>
  <autoFilter ref="A8:J95"/>
  <mergeCells count="15">
    <mergeCell ref="I4:I8"/>
    <mergeCell ref="C7:C8"/>
    <mergeCell ref="H4:H8"/>
    <mergeCell ref="G4:G8"/>
    <mergeCell ref="C4:D6"/>
    <mergeCell ref="B93:J93"/>
    <mergeCell ref="B94:J94"/>
    <mergeCell ref="A1:J1"/>
    <mergeCell ref="A2:J2"/>
    <mergeCell ref="J4:J8"/>
    <mergeCell ref="B4:B8"/>
    <mergeCell ref="A4:A8"/>
    <mergeCell ref="D7:D8"/>
    <mergeCell ref="E4:E8"/>
    <mergeCell ref="F4:F8"/>
  </mergeCells>
  <printOptions horizontalCentered="1"/>
  <pageMargins left="0.5" right="0.25" top="0.4" bottom="0.21" header="0.33" footer="0.28"/>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438"/>
  <sheetViews>
    <sheetView tabSelected="1" view="pageBreakPreview" zoomScale="150" zoomScaleNormal="75" zoomScaleSheetLayoutView="150" zoomScalePageLayoutView="0" workbookViewId="0" topLeftCell="A1">
      <selection activeCell="B215" sqref="B215"/>
    </sheetView>
  </sheetViews>
  <sheetFormatPr defaultColWidth="9.140625" defaultRowHeight="12.75"/>
  <cols>
    <col min="1" max="1" width="5.140625" style="60" customWidth="1"/>
    <col min="2" max="2" width="31.421875" style="61" customWidth="1"/>
    <col min="3" max="3" width="10.57421875" style="61" customWidth="1"/>
    <col min="4" max="4" width="10.57421875" style="62" customWidth="1"/>
    <col min="5" max="5" width="13.421875" style="116" customWidth="1"/>
    <col min="6" max="6" width="14.57421875" style="62" customWidth="1"/>
    <col min="7" max="7" width="14.7109375" style="63" customWidth="1"/>
    <col min="8" max="8" width="17.140625" style="62" customWidth="1"/>
    <col min="9" max="9" width="18.28125" style="65" customWidth="1"/>
    <col min="10" max="16384" width="9.140625" style="65" customWidth="1"/>
  </cols>
  <sheetData>
    <row r="1" spans="1:9" s="64" customFormat="1" ht="21" customHeight="1">
      <c r="A1" s="190" t="s">
        <v>643</v>
      </c>
      <c r="B1" s="190"/>
      <c r="C1" s="190"/>
      <c r="D1" s="190"/>
      <c r="E1" s="190"/>
      <c r="F1" s="190"/>
      <c r="G1" s="190"/>
      <c r="H1" s="190"/>
      <c r="I1" s="190"/>
    </row>
    <row r="2" spans="1:9" s="64" customFormat="1" ht="39" customHeight="1">
      <c r="A2" s="191" t="s">
        <v>644</v>
      </c>
      <c r="B2" s="191"/>
      <c r="C2" s="191"/>
      <c r="D2" s="191"/>
      <c r="E2" s="191"/>
      <c r="F2" s="191"/>
      <c r="G2" s="191"/>
      <c r="H2" s="191"/>
      <c r="I2" s="191"/>
    </row>
    <row r="3" spans="1:9" s="64" customFormat="1" ht="25.5" customHeight="1">
      <c r="A3" s="200" t="s">
        <v>645</v>
      </c>
      <c r="B3" s="200"/>
      <c r="C3" s="200"/>
      <c r="D3" s="200"/>
      <c r="E3" s="200"/>
      <c r="F3" s="200"/>
      <c r="G3" s="200"/>
      <c r="H3" s="200"/>
      <c r="I3" s="200"/>
    </row>
    <row r="4" spans="1:9" s="72" customFormat="1" ht="14.25">
      <c r="A4" s="198" t="s">
        <v>84</v>
      </c>
      <c r="B4" s="198" t="s">
        <v>0</v>
      </c>
      <c r="C4" s="194" t="s">
        <v>86</v>
      </c>
      <c r="D4" s="194"/>
      <c r="E4" s="194" t="s">
        <v>88</v>
      </c>
      <c r="F4" s="194" t="s">
        <v>89</v>
      </c>
      <c r="G4" s="194" t="s">
        <v>599</v>
      </c>
      <c r="H4" s="194" t="s">
        <v>91</v>
      </c>
      <c r="I4" s="194" t="s">
        <v>1</v>
      </c>
    </row>
    <row r="5" spans="1:9" s="72" customFormat="1" ht="14.25">
      <c r="A5" s="198"/>
      <c r="B5" s="198"/>
      <c r="C5" s="194"/>
      <c r="D5" s="194"/>
      <c r="E5" s="194"/>
      <c r="F5" s="194"/>
      <c r="G5" s="194"/>
      <c r="H5" s="194"/>
      <c r="I5" s="197"/>
    </row>
    <row r="6" spans="1:9" s="72" customFormat="1" ht="14.25">
      <c r="A6" s="198"/>
      <c r="B6" s="198"/>
      <c r="C6" s="194"/>
      <c r="D6" s="194"/>
      <c r="E6" s="194"/>
      <c r="F6" s="194"/>
      <c r="G6" s="194"/>
      <c r="H6" s="194"/>
      <c r="I6" s="197"/>
    </row>
    <row r="7" spans="1:9" s="72" customFormat="1" ht="14.25">
      <c r="A7" s="198"/>
      <c r="B7" s="198"/>
      <c r="C7" s="199" t="s">
        <v>85</v>
      </c>
      <c r="D7" s="199" t="s">
        <v>87</v>
      </c>
      <c r="E7" s="194"/>
      <c r="F7" s="194"/>
      <c r="G7" s="194"/>
      <c r="H7" s="194"/>
      <c r="I7" s="197"/>
    </row>
    <row r="8" spans="1:9" s="72" customFormat="1" ht="14.25">
      <c r="A8" s="198"/>
      <c r="B8" s="198"/>
      <c r="C8" s="199"/>
      <c r="D8" s="199"/>
      <c r="E8" s="194"/>
      <c r="F8" s="194"/>
      <c r="G8" s="194"/>
      <c r="H8" s="194"/>
      <c r="I8" s="197"/>
    </row>
    <row r="9" spans="1:9" s="79" customFormat="1" ht="15">
      <c r="A9" s="73" t="s">
        <v>605</v>
      </c>
      <c r="B9" s="74" t="s">
        <v>92</v>
      </c>
      <c r="C9" s="74"/>
      <c r="D9" s="75"/>
      <c r="E9" s="76"/>
      <c r="F9" s="77"/>
      <c r="G9" s="78"/>
      <c r="H9" s="77"/>
      <c r="I9" s="138"/>
    </row>
    <row r="10" spans="1:9" s="150" customFormat="1" ht="15">
      <c r="A10" s="156">
        <v>1</v>
      </c>
      <c r="B10" s="157" t="s">
        <v>2</v>
      </c>
      <c r="C10" s="158">
        <f>C11</f>
        <v>10604</v>
      </c>
      <c r="D10" s="158">
        <f>D11</f>
        <v>1681</v>
      </c>
      <c r="E10" s="169"/>
      <c r="F10" s="146"/>
      <c r="G10" s="173"/>
      <c r="H10" s="143"/>
      <c r="I10" s="149"/>
    </row>
    <row r="11" spans="1:9" s="8" customFormat="1" ht="15">
      <c r="A11" s="66"/>
      <c r="B11" s="81" t="s">
        <v>267</v>
      </c>
      <c r="C11" s="82">
        <f>10604</f>
        <v>10604</v>
      </c>
      <c r="D11" s="82">
        <f>873+808</f>
        <v>1681</v>
      </c>
      <c r="E11" s="83" t="s">
        <v>266</v>
      </c>
      <c r="F11" s="70" t="s">
        <v>565</v>
      </c>
      <c r="G11" s="69" t="s">
        <v>345</v>
      </c>
      <c r="H11" s="70" t="s">
        <v>512</v>
      </c>
      <c r="I11" s="91"/>
    </row>
    <row r="12" spans="1:9" s="150" customFormat="1" ht="15">
      <c r="A12" s="142">
        <v>2</v>
      </c>
      <c r="B12" s="143" t="s">
        <v>3</v>
      </c>
      <c r="C12" s="144">
        <f>C13</f>
        <v>1391</v>
      </c>
      <c r="D12" s="144">
        <f>D13</f>
        <v>483</v>
      </c>
      <c r="E12" s="145"/>
      <c r="F12" s="146"/>
      <c r="G12" s="147"/>
      <c r="H12" s="146"/>
      <c r="I12" s="149"/>
    </row>
    <row r="13" spans="1:9" s="8" customFormat="1" ht="15">
      <c r="A13" s="66"/>
      <c r="B13" s="67" t="s">
        <v>263</v>
      </c>
      <c r="C13" s="1">
        <v>1391</v>
      </c>
      <c r="D13" s="1">
        <v>483</v>
      </c>
      <c r="E13" s="68" t="s">
        <v>264</v>
      </c>
      <c r="F13" s="70" t="s">
        <v>565</v>
      </c>
      <c r="G13" s="69" t="s">
        <v>345</v>
      </c>
      <c r="H13" s="70" t="s">
        <v>512</v>
      </c>
      <c r="I13" s="91"/>
    </row>
    <row r="14" spans="1:9" s="150" customFormat="1" ht="15">
      <c r="A14" s="142">
        <v>3</v>
      </c>
      <c r="B14" s="143" t="s">
        <v>4</v>
      </c>
      <c r="C14" s="144">
        <f>C15</f>
        <v>1332</v>
      </c>
      <c r="D14" s="144">
        <f>D15</f>
        <v>386</v>
      </c>
      <c r="E14" s="145"/>
      <c r="F14" s="146"/>
      <c r="G14" s="147"/>
      <c r="H14" s="146"/>
      <c r="I14" s="149"/>
    </row>
    <row r="15" spans="1:9" s="8" customFormat="1" ht="15">
      <c r="A15" s="66"/>
      <c r="B15" s="67" t="s">
        <v>263</v>
      </c>
      <c r="C15" s="1">
        <v>1332</v>
      </c>
      <c r="D15" s="1">
        <v>386</v>
      </c>
      <c r="E15" s="68" t="s">
        <v>265</v>
      </c>
      <c r="F15" s="70" t="s">
        <v>565</v>
      </c>
      <c r="G15" s="69" t="s">
        <v>345</v>
      </c>
      <c r="H15" s="70" t="s">
        <v>512</v>
      </c>
      <c r="I15" s="91"/>
    </row>
    <row r="16" spans="1:9" s="150" customFormat="1" ht="15">
      <c r="A16" s="142">
        <v>4</v>
      </c>
      <c r="B16" s="143" t="s">
        <v>653</v>
      </c>
      <c r="C16" s="144">
        <f>C17</f>
        <v>4685</v>
      </c>
      <c r="D16" s="144">
        <f>D17</f>
        <v>256</v>
      </c>
      <c r="E16" s="145"/>
      <c r="F16" s="146"/>
      <c r="G16" s="147"/>
      <c r="H16" s="146"/>
      <c r="I16" s="149"/>
    </row>
    <row r="17" spans="1:9" s="89" customFormat="1" ht="30">
      <c r="A17" s="86"/>
      <c r="B17" s="81" t="s">
        <v>307</v>
      </c>
      <c r="C17" s="82">
        <v>4685</v>
      </c>
      <c r="D17" s="82">
        <v>256</v>
      </c>
      <c r="E17" s="87" t="s">
        <v>567</v>
      </c>
      <c r="F17" s="70" t="s">
        <v>565</v>
      </c>
      <c r="G17" s="69" t="s">
        <v>345</v>
      </c>
      <c r="H17" s="70" t="s">
        <v>512</v>
      </c>
      <c r="I17" s="137"/>
    </row>
    <row r="18" spans="1:9" s="150" customFormat="1" ht="15">
      <c r="A18" s="142">
        <v>5</v>
      </c>
      <c r="B18" s="143" t="s">
        <v>28</v>
      </c>
      <c r="C18" s="144">
        <f>C19</f>
        <v>1307</v>
      </c>
      <c r="D18" s="144">
        <f>D19</f>
        <v>290</v>
      </c>
      <c r="E18" s="145"/>
      <c r="F18" s="146"/>
      <c r="G18" s="147"/>
      <c r="H18" s="146"/>
      <c r="I18" s="149"/>
    </row>
    <row r="19" spans="1:9" s="8" customFormat="1" ht="15">
      <c r="A19" s="66"/>
      <c r="B19" s="67" t="s">
        <v>263</v>
      </c>
      <c r="C19" s="1">
        <v>1307</v>
      </c>
      <c r="D19" s="1">
        <v>290</v>
      </c>
      <c r="E19" s="68" t="s">
        <v>316</v>
      </c>
      <c r="F19" s="70" t="s">
        <v>565</v>
      </c>
      <c r="G19" s="69" t="s">
        <v>345</v>
      </c>
      <c r="H19" s="70" t="s">
        <v>512</v>
      </c>
      <c r="I19" s="91"/>
    </row>
    <row r="20" spans="1:9" s="150" customFormat="1" ht="15">
      <c r="A20" s="142">
        <v>6</v>
      </c>
      <c r="B20" s="143" t="s">
        <v>29</v>
      </c>
      <c r="C20" s="144">
        <f>SUM(C21:C23)</f>
        <v>52961</v>
      </c>
      <c r="D20" s="144">
        <f>SUM(D21:D23)</f>
        <v>2850</v>
      </c>
      <c r="E20" s="145"/>
      <c r="F20" s="146"/>
      <c r="G20" s="147"/>
      <c r="H20" s="146"/>
      <c r="I20" s="149"/>
    </row>
    <row r="21" spans="1:9" s="8" customFormat="1" ht="15">
      <c r="A21" s="66"/>
      <c r="B21" s="67" t="s">
        <v>284</v>
      </c>
      <c r="C21" s="1">
        <v>15299</v>
      </c>
      <c r="D21" s="1">
        <v>2850</v>
      </c>
      <c r="E21" s="68"/>
      <c r="F21" s="70" t="s">
        <v>565</v>
      </c>
      <c r="G21" s="69" t="s">
        <v>345</v>
      </c>
      <c r="H21" s="70" t="s">
        <v>512</v>
      </c>
      <c r="I21" s="91"/>
    </row>
    <row r="22" spans="1:9" s="8" customFormat="1" ht="122.25" customHeight="1">
      <c r="A22" s="66"/>
      <c r="B22" s="81" t="s">
        <v>307</v>
      </c>
      <c r="C22" s="82">
        <v>35882</v>
      </c>
      <c r="D22" s="82"/>
      <c r="E22" s="90" t="s">
        <v>461</v>
      </c>
      <c r="F22" s="91" t="s">
        <v>568</v>
      </c>
      <c r="G22" s="69" t="s">
        <v>345</v>
      </c>
      <c r="H22" s="2" t="s">
        <v>629</v>
      </c>
      <c r="I22" s="91" t="s">
        <v>569</v>
      </c>
    </row>
    <row r="23" spans="1:9" s="8" customFormat="1" ht="32.25" customHeight="1">
      <c r="A23" s="66"/>
      <c r="B23" s="81" t="s">
        <v>263</v>
      </c>
      <c r="C23" s="82">
        <v>1780</v>
      </c>
      <c r="D23" s="82"/>
      <c r="E23" s="83" t="s">
        <v>310</v>
      </c>
      <c r="F23" s="70" t="s">
        <v>592</v>
      </c>
      <c r="G23" s="70" t="s">
        <v>329</v>
      </c>
      <c r="H23" s="2" t="s">
        <v>591</v>
      </c>
      <c r="I23" s="91" t="s">
        <v>460</v>
      </c>
    </row>
    <row r="24" spans="1:9" s="168" customFormat="1" ht="15">
      <c r="A24" s="160">
        <v>7</v>
      </c>
      <c r="B24" s="161" t="s">
        <v>64</v>
      </c>
      <c r="C24" s="162">
        <f>C25</f>
        <v>9231</v>
      </c>
      <c r="D24" s="162">
        <f>D25</f>
        <v>876</v>
      </c>
      <c r="E24" s="163"/>
      <c r="F24" s="164"/>
      <c r="G24" s="177"/>
      <c r="H24" s="162"/>
      <c r="I24" s="167"/>
    </row>
    <row r="25" spans="1:9" s="89" customFormat="1" ht="15">
      <c r="A25" s="86"/>
      <c r="B25" s="81" t="s">
        <v>307</v>
      </c>
      <c r="C25" s="82">
        <f>9231</f>
        <v>9231</v>
      </c>
      <c r="D25" s="82">
        <v>876</v>
      </c>
      <c r="E25" s="83" t="s">
        <v>97</v>
      </c>
      <c r="F25" s="70" t="s">
        <v>565</v>
      </c>
      <c r="G25" s="69" t="s">
        <v>345</v>
      </c>
      <c r="H25" s="70" t="s">
        <v>512</v>
      </c>
      <c r="I25" s="88"/>
    </row>
    <row r="26" spans="1:9" s="171" customFormat="1" ht="33" customHeight="1">
      <c r="A26" s="156">
        <v>8</v>
      </c>
      <c r="B26" s="172" t="s">
        <v>311</v>
      </c>
      <c r="C26" s="158">
        <f>SUM(C27:C29)</f>
        <v>19316</v>
      </c>
      <c r="D26" s="158">
        <f>SUM(D27:D29)</f>
        <v>1422</v>
      </c>
      <c r="E26" s="169"/>
      <c r="F26" s="146"/>
      <c r="G26" s="170"/>
      <c r="H26" s="158"/>
      <c r="I26" s="149"/>
    </row>
    <row r="27" spans="1:9" s="89" customFormat="1" ht="45" customHeight="1">
      <c r="A27" s="86"/>
      <c r="B27" s="92" t="s">
        <v>263</v>
      </c>
      <c r="C27" s="82">
        <v>3359</v>
      </c>
      <c r="D27" s="82">
        <v>254</v>
      </c>
      <c r="E27" s="83" t="s">
        <v>343</v>
      </c>
      <c r="F27" s="70" t="s">
        <v>565</v>
      </c>
      <c r="G27" s="70" t="s">
        <v>329</v>
      </c>
      <c r="H27" s="2" t="s">
        <v>646</v>
      </c>
      <c r="I27" s="91"/>
    </row>
    <row r="28" spans="1:9" s="89" customFormat="1" ht="15">
      <c r="A28" s="86"/>
      <c r="B28" s="92" t="s">
        <v>307</v>
      </c>
      <c r="C28" s="82">
        <v>7757</v>
      </c>
      <c r="D28" s="82">
        <v>572</v>
      </c>
      <c r="E28" s="83" t="s">
        <v>344</v>
      </c>
      <c r="F28" s="70" t="s">
        <v>565</v>
      </c>
      <c r="G28" s="69" t="s">
        <v>345</v>
      </c>
      <c r="H28" s="70" t="s">
        <v>512</v>
      </c>
      <c r="I28" s="91"/>
    </row>
    <row r="29" spans="1:9" s="8" customFormat="1" ht="15">
      <c r="A29" s="66"/>
      <c r="B29" s="67" t="s">
        <v>307</v>
      </c>
      <c r="C29" s="1">
        <v>8200</v>
      </c>
      <c r="D29" s="1">
        <v>596</v>
      </c>
      <c r="E29" s="68" t="s">
        <v>97</v>
      </c>
      <c r="F29" s="70" t="s">
        <v>565</v>
      </c>
      <c r="G29" s="69" t="s">
        <v>345</v>
      </c>
      <c r="H29" s="70" t="s">
        <v>512</v>
      </c>
      <c r="I29" s="91"/>
    </row>
    <row r="30" spans="1:9" s="150" customFormat="1" ht="15">
      <c r="A30" s="142">
        <v>9</v>
      </c>
      <c r="B30" s="143" t="s">
        <v>93</v>
      </c>
      <c r="C30" s="144">
        <f>C31</f>
        <v>112</v>
      </c>
      <c r="D30" s="144">
        <f>D31</f>
        <v>112</v>
      </c>
      <c r="E30" s="145"/>
      <c r="F30" s="146"/>
      <c r="G30" s="159"/>
      <c r="H30" s="148"/>
      <c r="I30" s="149"/>
    </row>
    <row r="31" spans="1:9" s="8" customFormat="1" ht="31.5" customHeight="1">
      <c r="A31" s="66"/>
      <c r="B31" s="81" t="s">
        <v>263</v>
      </c>
      <c r="C31" s="82">
        <v>112</v>
      </c>
      <c r="D31" s="82">
        <v>112</v>
      </c>
      <c r="E31" s="87" t="s">
        <v>593</v>
      </c>
      <c r="F31" s="70" t="s">
        <v>565</v>
      </c>
      <c r="G31" s="69" t="s">
        <v>345</v>
      </c>
      <c r="H31" s="70" t="s">
        <v>512</v>
      </c>
      <c r="I31" s="88"/>
    </row>
    <row r="32" spans="1:9" s="150" customFormat="1" ht="15">
      <c r="A32" s="142">
        <v>10</v>
      </c>
      <c r="B32" s="143" t="s">
        <v>308</v>
      </c>
      <c r="C32" s="144">
        <f>C33</f>
        <v>2189</v>
      </c>
      <c r="D32" s="144">
        <f>D33</f>
        <v>328</v>
      </c>
      <c r="E32" s="145"/>
      <c r="F32" s="146"/>
      <c r="G32" s="147"/>
      <c r="H32" s="148"/>
      <c r="I32" s="149"/>
    </row>
    <row r="33" spans="1:9" s="8" customFormat="1" ht="15">
      <c r="A33" s="66"/>
      <c r="B33" s="67" t="s">
        <v>307</v>
      </c>
      <c r="C33" s="1">
        <v>2189</v>
      </c>
      <c r="D33" s="1">
        <v>328</v>
      </c>
      <c r="E33" s="68" t="s">
        <v>309</v>
      </c>
      <c r="F33" s="70" t="s">
        <v>565</v>
      </c>
      <c r="G33" s="69" t="s">
        <v>345</v>
      </c>
      <c r="H33" s="70" t="s">
        <v>512</v>
      </c>
      <c r="I33" s="91"/>
    </row>
    <row r="34" spans="1:9" s="80" customFormat="1" ht="15">
      <c r="A34" s="73" t="s">
        <v>27</v>
      </c>
      <c r="B34" s="74" t="s">
        <v>462</v>
      </c>
      <c r="C34" s="84"/>
      <c r="D34" s="84"/>
      <c r="E34" s="85"/>
      <c r="F34" s="70"/>
      <c r="G34" s="69"/>
      <c r="H34" s="90"/>
      <c r="I34" s="93"/>
    </row>
    <row r="35" spans="1:9" s="150" customFormat="1" ht="15">
      <c r="A35" s="142">
        <v>1</v>
      </c>
      <c r="B35" s="143" t="s">
        <v>5</v>
      </c>
      <c r="C35" s="144">
        <f>C36</f>
        <v>2456</v>
      </c>
      <c r="D35" s="144">
        <f>D36</f>
        <v>968</v>
      </c>
      <c r="E35" s="145"/>
      <c r="F35" s="146"/>
      <c r="G35" s="147"/>
      <c r="H35" s="148"/>
      <c r="I35" s="149"/>
    </row>
    <row r="36" spans="1:9" s="8" customFormat="1" ht="15">
      <c r="A36" s="66"/>
      <c r="B36" s="81" t="s">
        <v>113</v>
      </c>
      <c r="C36" s="82">
        <v>2456</v>
      </c>
      <c r="D36" s="82">
        <v>968</v>
      </c>
      <c r="E36" s="83" t="s">
        <v>237</v>
      </c>
      <c r="F36" s="70" t="s">
        <v>565</v>
      </c>
      <c r="G36" s="69" t="s">
        <v>345</v>
      </c>
      <c r="H36" s="70" t="s">
        <v>512</v>
      </c>
      <c r="I36" s="91"/>
    </row>
    <row r="37" spans="1:9" s="150" customFormat="1" ht="15">
      <c r="A37" s="142">
        <v>2</v>
      </c>
      <c r="B37" s="143" t="s">
        <v>6</v>
      </c>
      <c r="C37" s="144">
        <f>C38</f>
        <v>3314</v>
      </c>
      <c r="D37" s="144">
        <f>D38</f>
        <v>624</v>
      </c>
      <c r="E37" s="145"/>
      <c r="F37" s="146"/>
      <c r="G37" s="147"/>
      <c r="H37" s="148"/>
      <c r="I37" s="149"/>
    </row>
    <row r="38" spans="1:9" s="8" customFormat="1" ht="15">
      <c r="A38" s="66"/>
      <c r="B38" s="67" t="s">
        <v>114</v>
      </c>
      <c r="C38" s="1">
        <v>3314</v>
      </c>
      <c r="D38" s="1">
        <v>624</v>
      </c>
      <c r="E38" s="68" t="s">
        <v>97</v>
      </c>
      <c r="F38" s="70" t="s">
        <v>565</v>
      </c>
      <c r="G38" s="69" t="s">
        <v>345</v>
      </c>
      <c r="H38" s="70" t="s">
        <v>512</v>
      </c>
      <c r="I38" s="91"/>
    </row>
    <row r="39" spans="1:9" s="150" customFormat="1" ht="15">
      <c r="A39" s="142">
        <v>3</v>
      </c>
      <c r="B39" s="143" t="s">
        <v>7</v>
      </c>
      <c r="C39" s="144">
        <f>C40</f>
        <v>2701</v>
      </c>
      <c r="D39" s="144">
        <f>D40</f>
        <v>572</v>
      </c>
      <c r="E39" s="145"/>
      <c r="F39" s="146"/>
      <c r="G39" s="147"/>
      <c r="H39" s="148"/>
      <c r="I39" s="149"/>
    </row>
    <row r="40" spans="1:9" s="8" customFormat="1" ht="15">
      <c r="A40" s="66"/>
      <c r="B40" s="67" t="s">
        <v>348</v>
      </c>
      <c r="C40" s="1">
        <v>2701</v>
      </c>
      <c r="D40" s="1">
        <v>572</v>
      </c>
      <c r="E40" s="68" t="s">
        <v>347</v>
      </c>
      <c r="F40" s="70" t="s">
        <v>565</v>
      </c>
      <c r="G40" s="69" t="s">
        <v>345</v>
      </c>
      <c r="H40" s="70" t="s">
        <v>512</v>
      </c>
      <c r="I40" s="91"/>
    </row>
    <row r="41" spans="1:9" s="150" customFormat="1" ht="15">
      <c r="A41" s="142">
        <v>4</v>
      </c>
      <c r="B41" s="143" t="s">
        <v>8</v>
      </c>
      <c r="C41" s="144">
        <f>SUM(C42:C49)</f>
        <v>9334</v>
      </c>
      <c r="D41" s="144">
        <f>SUM(D42:D49)</f>
        <v>1092</v>
      </c>
      <c r="E41" s="145"/>
      <c r="F41" s="146"/>
      <c r="G41" s="147"/>
      <c r="H41" s="146"/>
      <c r="I41" s="149"/>
    </row>
    <row r="42" spans="1:9" s="8" customFormat="1" ht="47.25" customHeight="1">
      <c r="A42" s="66"/>
      <c r="B42" s="81" t="s">
        <v>260</v>
      </c>
      <c r="C42" s="82">
        <v>2576</v>
      </c>
      <c r="D42" s="82">
        <v>356</v>
      </c>
      <c r="E42" s="83" t="s">
        <v>331</v>
      </c>
      <c r="F42" s="70" t="s">
        <v>565</v>
      </c>
      <c r="G42" s="69" t="s">
        <v>329</v>
      </c>
      <c r="H42" s="2" t="s">
        <v>570</v>
      </c>
      <c r="I42" s="91"/>
    </row>
    <row r="43" spans="1:9" s="8" customFormat="1" ht="15">
      <c r="A43" s="66"/>
      <c r="B43" s="67" t="s">
        <v>156</v>
      </c>
      <c r="C43" s="1">
        <v>5100</v>
      </c>
      <c r="D43" s="1">
        <v>405</v>
      </c>
      <c r="E43" s="68" t="s">
        <v>97</v>
      </c>
      <c r="F43" s="70" t="s">
        <v>565</v>
      </c>
      <c r="G43" s="69" t="s">
        <v>345</v>
      </c>
      <c r="H43" s="70" t="s">
        <v>512</v>
      </c>
      <c r="I43" s="91"/>
    </row>
    <row r="44" spans="1:9" s="8" customFormat="1" ht="15" customHeight="1">
      <c r="A44" s="66"/>
      <c r="B44" s="81" t="s">
        <v>494</v>
      </c>
      <c r="C44" s="82">
        <v>243</v>
      </c>
      <c r="D44" s="82">
        <v>22</v>
      </c>
      <c r="E44" s="192" t="s">
        <v>490</v>
      </c>
      <c r="F44" s="70" t="s">
        <v>544</v>
      </c>
      <c r="G44" s="69" t="s">
        <v>345</v>
      </c>
      <c r="H44" s="70" t="s">
        <v>512</v>
      </c>
      <c r="I44" s="91"/>
    </row>
    <row r="45" spans="1:9" s="8" customFormat="1" ht="15">
      <c r="A45" s="66"/>
      <c r="B45" s="67" t="s">
        <v>491</v>
      </c>
      <c r="C45" s="1">
        <v>642</v>
      </c>
      <c r="D45" s="1">
        <v>152</v>
      </c>
      <c r="E45" s="192"/>
      <c r="F45" s="70" t="s">
        <v>544</v>
      </c>
      <c r="G45" s="69" t="s">
        <v>345</v>
      </c>
      <c r="H45" s="70" t="s">
        <v>512</v>
      </c>
      <c r="I45" s="91"/>
    </row>
    <row r="46" spans="1:9" s="8" customFormat="1" ht="41.25" customHeight="1">
      <c r="A46" s="66"/>
      <c r="B46" s="81" t="s">
        <v>260</v>
      </c>
      <c r="C46" s="82">
        <v>254</v>
      </c>
      <c r="D46" s="82">
        <v>70</v>
      </c>
      <c r="E46" s="192"/>
      <c r="F46" s="70" t="s">
        <v>544</v>
      </c>
      <c r="G46" s="70" t="s">
        <v>329</v>
      </c>
      <c r="H46" s="2" t="s">
        <v>604</v>
      </c>
      <c r="I46" s="141" t="s">
        <v>648</v>
      </c>
    </row>
    <row r="47" spans="1:9" s="8" customFormat="1" ht="41.25" customHeight="1">
      <c r="A47" s="66"/>
      <c r="B47" s="81" t="s">
        <v>492</v>
      </c>
      <c r="C47" s="82">
        <v>227</v>
      </c>
      <c r="D47" s="82">
        <v>30</v>
      </c>
      <c r="E47" s="192"/>
      <c r="F47" s="70" t="s">
        <v>544</v>
      </c>
      <c r="G47" s="70" t="s">
        <v>329</v>
      </c>
      <c r="H47" s="2" t="s">
        <v>604</v>
      </c>
      <c r="I47" s="139" t="s">
        <v>571</v>
      </c>
    </row>
    <row r="48" spans="1:9" s="8" customFormat="1" ht="41.25" customHeight="1">
      <c r="A48" s="66"/>
      <c r="B48" s="81" t="s">
        <v>493</v>
      </c>
      <c r="C48" s="82">
        <v>114</v>
      </c>
      <c r="D48" s="82">
        <v>22</v>
      </c>
      <c r="E48" s="192"/>
      <c r="F48" s="70" t="s">
        <v>544</v>
      </c>
      <c r="G48" s="70" t="s">
        <v>329</v>
      </c>
      <c r="H48" s="2" t="s">
        <v>604</v>
      </c>
      <c r="I48" s="70" t="s">
        <v>572</v>
      </c>
    </row>
    <row r="49" spans="1:9" s="8" customFormat="1" ht="41.25" customHeight="1">
      <c r="A49" s="66"/>
      <c r="B49" s="81" t="s">
        <v>573</v>
      </c>
      <c r="C49" s="82">
        <v>178</v>
      </c>
      <c r="D49" s="82">
        <v>35</v>
      </c>
      <c r="E49" s="70" t="s">
        <v>490</v>
      </c>
      <c r="F49" s="70" t="s">
        <v>544</v>
      </c>
      <c r="G49" s="70" t="s">
        <v>329</v>
      </c>
      <c r="H49" s="2" t="s">
        <v>604</v>
      </c>
      <c r="I49" s="139" t="s">
        <v>594</v>
      </c>
    </row>
    <row r="50" spans="1:9" s="168" customFormat="1" ht="15">
      <c r="A50" s="160">
        <v>5</v>
      </c>
      <c r="B50" s="161" t="s">
        <v>9</v>
      </c>
      <c r="C50" s="162">
        <f>SUM(C51:C61)</f>
        <v>12963</v>
      </c>
      <c r="D50" s="162">
        <f>SUM(D51:D61)</f>
        <v>1749</v>
      </c>
      <c r="E50" s="163"/>
      <c r="F50" s="164"/>
      <c r="G50" s="165"/>
      <c r="H50" s="164"/>
      <c r="I50" s="167"/>
    </row>
    <row r="51" spans="1:9" s="8" customFormat="1" ht="15">
      <c r="A51" s="66"/>
      <c r="B51" s="81" t="s">
        <v>496</v>
      </c>
      <c r="C51" s="82">
        <f>1006+2453</f>
        <v>3459</v>
      </c>
      <c r="D51" s="82">
        <f>358+363</f>
        <v>721</v>
      </c>
      <c r="E51" s="83" t="s">
        <v>238</v>
      </c>
      <c r="F51" s="70" t="s">
        <v>565</v>
      </c>
      <c r="G51" s="69" t="s">
        <v>345</v>
      </c>
      <c r="H51" s="70" t="s">
        <v>512</v>
      </c>
      <c r="I51" s="88"/>
    </row>
    <row r="52" spans="1:9" s="8" customFormat="1" ht="15">
      <c r="A52" s="66"/>
      <c r="B52" s="67" t="s">
        <v>495</v>
      </c>
      <c r="C52" s="1">
        <v>3610</v>
      </c>
      <c r="D52" s="1">
        <v>588</v>
      </c>
      <c r="E52" s="68" t="s">
        <v>97</v>
      </c>
      <c r="F52" s="70" t="s">
        <v>565</v>
      </c>
      <c r="G52" s="69" t="s">
        <v>345</v>
      </c>
      <c r="H52" s="70" t="s">
        <v>512</v>
      </c>
      <c r="I52" s="91"/>
    </row>
    <row r="53" spans="1:9" s="8" customFormat="1" ht="15" customHeight="1">
      <c r="A53" s="66"/>
      <c r="B53" s="81" t="s">
        <v>521</v>
      </c>
      <c r="C53" s="82">
        <v>567</v>
      </c>
      <c r="D53" s="82">
        <v>42</v>
      </c>
      <c r="E53" s="192" t="s">
        <v>511</v>
      </c>
      <c r="F53" s="70" t="s">
        <v>544</v>
      </c>
      <c r="G53" s="69" t="s">
        <v>345</v>
      </c>
      <c r="H53" s="70" t="s">
        <v>512</v>
      </c>
      <c r="I53" s="91"/>
    </row>
    <row r="54" spans="1:9" s="8" customFormat="1" ht="15">
      <c r="A54" s="66"/>
      <c r="B54" s="67" t="s">
        <v>522</v>
      </c>
      <c r="C54" s="1">
        <v>1565</v>
      </c>
      <c r="D54" s="1">
        <v>35</v>
      </c>
      <c r="E54" s="192"/>
      <c r="F54" s="70" t="s">
        <v>544</v>
      </c>
      <c r="G54" s="69" t="s">
        <v>345</v>
      </c>
      <c r="H54" s="70" t="s">
        <v>512</v>
      </c>
      <c r="I54" s="91"/>
    </row>
    <row r="55" spans="1:9" s="8" customFormat="1" ht="15">
      <c r="A55" s="66"/>
      <c r="B55" s="67" t="s">
        <v>523</v>
      </c>
      <c r="C55" s="1">
        <v>505</v>
      </c>
      <c r="D55" s="1">
        <v>42</v>
      </c>
      <c r="E55" s="192"/>
      <c r="F55" s="70" t="s">
        <v>544</v>
      </c>
      <c r="G55" s="69" t="s">
        <v>345</v>
      </c>
      <c r="H55" s="70" t="s">
        <v>512</v>
      </c>
      <c r="I55" s="91"/>
    </row>
    <row r="56" spans="1:9" s="8" customFormat="1" ht="15">
      <c r="A56" s="66"/>
      <c r="B56" s="67" t="s">
        <v>524</v>
      </c>
      <c r="C56" s="1">
        <v>809</v>
      </c>
      <c r="D56" s="1">
        <v>49</v>
      </c>
      <c r="E56" s="192"/>
      <c r="F56" s="70" t="s">
        <v>544</v>
      </c>
      <c r="G56" s="69" t="s">
        <v>345</v>
      </c>
      <c r="H56" s="70" t="s">
        <v>512</v>
      </c>
      <c r="I56" s="91"/>
    </row>
    <row r="57" spans="1:9" s="8" customFormat="1" ht="15">
      <c r="A57" s="66"/>
      <c r="B57" s="67" t="s">
        <v>524</v>
      </c>
      <c r="C57" s="1">
        <v>285</v>
      </c>
      <c r="D57" s="1">
        <v>64</v>
      </c>
      <c r="E57" s="192"/>
      <c r="F57" s="70" t="s">
        <v>544</v>
      </c>
      <c r="G57" s="69" t="s">
        <v>345</v>
      </c>
      <c r="H57" s="70" t="s">
        <v>512</v>
      </c>
      <c r="I57" s="91"/>
    </row>
    <row r="58" spans="1:9" s="8" customFormat="1" ht="15">
      <c r="A58" s="66"/>
      <c r="B58" s="67" t="s">
        <v>525</v>
      </c>
      <c r="C58" s="1">
        <v>500</v>
      </c>
      <c r="D58" s="1">
        <v>35</v>
      </c>
      <c r="E58" s="192"/>
      <c r="F58" s="70" t="s">
        <v>544</v>
      </c>
      <c r="G58" s="69" t="s">
        <v>345</v>
      </c>
      <c r="H58" s="70" t="s">
        <v>512</v>
      </c>
      <c r="I58" s="91"/>
    </row>
    <row r="59" spans="1:9" s="8" customFormat="1" ht="15">
      <c r="A59" s="66"/>
      <c r="B59" s="67" t="s">
        <v>526</v>
      </c>
      <c r="C59" s="1">
        <v>438</v>
      </c>
      <c r="D59" s="1">
        <v>61</v>
      </c>
      <c r="E59" s="192"/>
      <c r="F59" s="70" t="s">
        <v>544</v>
      </c>
      <c r="G59" s="69" t="s">
        <v>345</v>
      </c>
      <c r="H59" s="70" t="s">
        <v>512</v>
      </c>
      <c r="I59" s="91"/>
    </row>
    <row r="60" spans="1:9" s="8" customFormat="1" ht="15">
      <c r="A60" s="66"/>
      <c r="B60" s="67" t="s">
        <v>527</v>
      </c>
      <c r="C60" s="1">
        <v>593</v>
      </c>
      <c r="D60" s="1">
        <v>63</v>
      </c>
      <c r="E60" s="192"/>
      <c r="F60" s="70" t="s">
        <v>544</v>
      </c>
      <c r="G60" s="69" t="s">
        <v>345</v>
      </c>
      <c r="H60" s="70" t="s">
        <v>512</v>
      </c>
      <c r="I60" s="91"/>
    </row>
    <row r="61" spans="1:9" s="8" customFormat="1" ht="15">
      <c r="A61" s="66"/>
      <c r="B61" s="67" t="s">
        <v>528</v>
      </c>
      <c r="C61" s="1">
        <v>632</v>
      </c>
      <c r="D61" s="1">
        <v>49</v>
      </c>
      <c r="E61" s="192"/>
      <c r="F61" s="70" t="s">
        <v>544</v>
      </c>
      <c r="G61" s="69" t="s">
        <v>345</v>
      </c>
      <c r="H61" s="70" t="s">
        <v>512</v>
      </c>
      <c r="I61" s="91"/>
    </row>
    <row r="62" spans="1:9" s="150" customFormat="1" ht="15">
      <c r="A62" s="142">
        <v>6</v>
      </c>
      <c r="B62" s="143" t="s">
        <v>564</v>
      </c>
      <c r="C62" s="144">
        <f>SUM(C63:C70)</f>
        <v>8711</v>
      </c>
      <c r="D62" s="144">
        <f>SUM(D63:D70)</f>
        <v>1151</v>
      </c>
      <c r="E62" s="145"/>
      <c r="F62" s="146"/>
      <c r="G62" s="147"/>
      <c r="H62" s="146"/>
      <c r="I62" s="149"/>
    </row>
    <row r="63" spans="1:9" s="8" customFormat="1" ht="15">
      <c r="A63" s="66"/>
      <c r="B63" s="81" t="s">
        <v>248</v>
      </c>
      <c r="C63" s="82">
        <v>2548</v>
      </c>
      <c r="D63" s="82">
        <v>803</v>
      </c>
      <c r="E63" s="83" t="s">
        <v>250</v>
      </c>
      <c r="F63" s="70" t="s">
        <v>565</v>
      </c>
      <c r="G63" s="69" t="s">
        <v>345</v>
      </c>
      <c r="H63" s="70" t="s">
        <v>512</v>
      </c>
      <c r="I63" s="91"/>
    </row>
    <row r="64" spans="1:9" s="8" customFormat="1" ht="15">
      <c r="A64" s="66"/>
      <c r="B64" s="81" t="s">
        <v>558</v>
      </c>
      <c r="C64" s="82">
        <v>1704</v>
      </c>
      <c r="D64" s="82">
        <v>88</v>
      </c>
      <c r="E64" s="83" t="s">
        <v>559</v>
      </c>
      <c r="F64" s="70" t="s">
        <v>568</v>
      </c>
      <c r="G64" s="69" t="s">
        <v>345</v>
      </c>
      <c r="H64" s="70" t="s">
        <v>512</v>
      </c>
      <c r="I64" s="91"/>
    </row>
    <row r="65" spans="1:9" s="8" customFormat="1" ht="15" customHeight="1">
      <c r="A65" s="66"/>
      <c r="B65" s="67" t="s">
        <v>123</v>
      </c>
      <c r="C65" s="1">
        <v>718</v>
      </c>
      <c r="D65" s="1">
        <v>45</v>
      </c>
      <c r="E65" s="192" t="s">
        <v>511</v>
      </c>
      <c r="F65" s="70" t="s">
        <v>544</v>
      </c>
      <c r="G65" s="69" t="s">
        <v>345</v>
      </c>
      <c r="H65" s="70" t="s">
        <v>512</v>
      </c>
      <c r="I65" s="91"/>
    </row>
    <row r="66" spans="1:9" s="8" customFormat="1" ht="15">
      <c r="A66" s="66"/>
      <c r="B66" s="67" t="s">
        <v>529</v>
      </c>
      <c r="C66" s="1">
        <v>718</v>
      </c>
      <c r="D66" s="1">
        <v>45</v>
      </c>
      <c r="E66" s="192"/>
      <c r="F66" s="70" t="s">
        <v>544</v>
      </c>
      <c r="G66" s="69" t="s">
        <v>345</v>
      </c>
      <c r="H66" s="70" t="s">
        <v>512</v>
      </c>
      <c r="I66" s="91"/>
    </row>
    <row r="67" spans="1:9" s="8" customFormat="1" ht="15">
      <c r="A67" s="66"/>
      <c r="B67" s="67" t="s">
        <v>530</v>
      </c>
      <c r="C67" s="1">
        <v>333</v>
      </c>
      <c r="D67" s="1">
        <v>45</v>
      </c>
      <c r="E67" s="192"/>
      <c r="F67" s="70" t="s">
        <v>544</v>
      </c>
      <c r="G67" s="69" t="s">
        <v>345</v>
      </c>
      <c r="H67" s="70" t="s">
        <v>512</v>
      </c>
      <c r="I67" s="91"/>
    </row>
    <row r="68" spans="1:9" s="8" customFormat="1" ht="15">
      <c r="A68" s="66"/>
      <c r="B68" s="67" t="s">
        <v>531</v>
      </c>
      <c r="C68" s="1">
        <v>1065</v>
      </c>
      <c r="D68" s="1">
        <v>40</v>
      </c>
      <c r="E68" s="192"/>
      <c r="F68" s="70" t="s">
        <v>544</v>
      </c>
      <c r="G68" s="69" t="s">
        <v>345</v>
      </c>
      <c r="H68" s="70" t="s">
        <v>512</v>
      </c>
      <c r="I68" s="91"/>
    </row>
    <row r="69" spans="1:9" s="8" customFormat="1" ht="15">
      <c r="A69" s="66"/>
      <c r="B69" s="67" t="s">
        <v>532</v>
      </c>
      <c r="C69" s="1">
        <v>857</v>
      </c>
      <c r="D69" s="1">
        <v>45</v>
      </c>
      <c r="E69" s="192"/>
      <c r="F69" s="70" t="s">
        <v>544</v>
      </c>
      <c r="G69" s="69" t="s">
        <v>345</v>
      </c>
      <c r="H69" s="70" t="s">
        <v>512</v>
      </c>
      <c r="I69" s="91"/>
    </row>
    <row r="70" spans="1:9" s="8" customFormat="1" ht="15">
      <c r="A70" s="66"/>
      <c r="B70" s="67" t="s">
        <v>533</v>
      </c>
      <c r="C70" s="1">
        <v>768</v>
      </c>
      <c r="D70" s="1">
        <v>40</v>
      </c>
      <c r="E70" s="192"/>
      <c r="F70" s="70" t="s">
        <v>544</v>
      </c>
      <c r="G70" s="69" t="s">
        <v>345</v>
      </c>
      <c r="H70" s="70" t="s">
        <v>512</v>
      </c>
      <c r="I70" s="91"/>
    </row>
    <row r="71" spans="1:9" s="168" customFormat="1" ht="15">
      <c r="A71" s="178">
        <v>7</v>
      </c>
      <c r="B71" s="179" t="s">
        <v>10</v>
      </c>
      <c r="C71" s="180">
        <f>SUM(C72:C78)</f>
        <v>7135</v>
      </c>
      <c r="D71" s="180">
        <f>SUM(D72:D78)</f>
        <v>1332</v>
      </c>
      <c r="E71" s="181"/>
      <c r="F71" s="164"/>
      <c r="G71" s="165"/>
      <c r="H71" s="166"/>
      <c r="I71" s="167"/>
    </row>
    <row r="72" spans="1:9" s="8" customFormat="1" ht="15">
      <c r="A72" s="66"/>
      <c r="B72" s="81" t="s">
        <v>284</v>
      </c>
      <c r="C72" s="82">
        <v>1391</v>
      </c>
      <c r="D72" s="82">
        <v>309</v>
      </c>
      <c r="E72" s="83" t="s">
        <v>285</v>
      </c>
      <c r="F72" s="70" t="s">
        <v>565</v>
      </c>
      <c r="G72" s="69" t="s">
        <v>345</v>
      </c>
      <c r="H72" s="70" t="s">
        <v>512</v>
      </c>
      <c r="I72" s="91"/>
    </row>
    <row r="73" spans="1:9" s="8" customFormat="1" ht="15" customHeight="1">
      <c r="A73" s="66"/>
      <c r="B73" s="67" t="s">
        <v>545</v>
      </c>
      <c r="C73" s="1">
        <v>398</v>
      </c>
      <c r="D73" s="1">
        <v>247</v>
      </c>
      <c r="E73" s="68" t="s">
        <v>97</v>
      </c>
      <c r="F73" s="70" t="s">
        <v>544</v>
      </c>
      <c r="G73" s="69" t="s">
        <v>345</v>
      </c>
      <c r="H73" s="70" t="s">
        <v>512</v>
      </c>
      <c r="I73" s="91"/>
    </row>
    <row r="74" spans="1:9" s="8" customFormat="1" ht="15">
      <c r="A74" s="66"/>
      <c r="B74" s="67" t="s">
        <v>548</v>
      </c>
      <c r="C74" s="1">
        <v>477</v>
      </c>
      <c r="D74" s="1">
        <v>87</v>
      </c>
      <c r="E74" s="68" t="s">
        <v>549</v>
      </c>
      <c r="F74" s="70" t="s">
        <v>544</v>
      </c>
      <c r="G74" s="69" t="s">
        <v>345</v>
      </c>
      <c r="H74" s="70" t="s">
        <v>512</v>
      </c>
      <c r="I74" s="91"/>
    </row>
    <row r="75" spans="1:9" s="8" customFormat="1" ht="15">
      <c r="A75" s="66"/>
      <c r="B75" s="67" t="s">
        <v>550</v>
      </c>
      <c r="C75" s="1">
        <v>1132</v>
      </c>
      <c r="D75" s="1">
        <v>252</v>
      </c>
      <c r="E75" s="68" t="s">
        <v>551</v>
      </c>
      <c r="F75" s="70" t="s">
        <v>544</v>
      </c>
      <c r="G75" s="69" t="s">
        <v>345</v>
      </c>
      <c r="H75" s="70" t="s">
        <v>512</v>
      </c>
      <c r="I75" s="91"/>
    </row>
    <row r="76" spans="1:9" s="8" customFormat="1" ht="15">
      <c r="A76" s="66"/>
      <c r="B76" s="67" t="s">
        <v>552</v>
      </c>
      <c r="C76" s="1">
        <v>1549</v>
      </c>
      <c r="D76" s="1">
        <v>170</v>
      </c>
      <c r="E76" s="68" t="s">
        <v>555</v>
      </c>
      <c r="F76" s="70" t="s">
        <v>544</v>
      </c>
      <c r="G76" s="69" t="s">
        <v>345</v>
      </c>
      <c r="H76" s="70" t="s">
        <v>512</v>
      </c>
      <c r="I76" s="91"/>
    </row>
    <row r="77" spans="1:9" s="8" customFormat="1" ht="15">
      <c r="A77" s="66"/>
      <c r="B77" s="67" t="s">
        <v>553</v>
      </c>
      <c r="C77" s="1">
        <v>568</v>
      </c>
      <c r="D77" s="1">
        <v>141</v>
      </c>
      <c r="E77" s="68" t="s">
        <v>556</v>
      </c>
      <c r="F77" s="70" t="s">
        <v>544</v>
      </c>
      <c r="G77" s="69" t="s">
        <v>345</v>
      </c>
      <c r="H77" s="70" t="s">
        <v>512</v>
      </c>
      <c r="I77" s="91"/>
    </row>
    <row r="78" spans="1:9" s="8" customFormat="1" ht="15">
      <c r="A78" s="66"/>
      <c r="B78" s="67" t="s">
        <v>554</v>
      </c>
      <c r="C78" s="1">
        <v>1620</v>
      </c>
      <c r="D78" s="1">
        <v>126</v>
      </c>
      <c r="E78" s="68" t="s">
        <v>557</v>
      </c>
      <c r="F78" s="70" t="s">
        <v>544</v>
      </c>
      <c r="G78" s="69" t="s">
        <v>345</v>
      </c>
      <c r="H78" s="70" t="s">
        <v>512</v>
      </c>
      <c r="I78" s="91"/>
    </row>
    <row r="79" spans="1:9" s="168" customFormat="1" ht="15">
      <c r="A79" s="160">
        <v>8</v>
      </c>
      <c r="B79" s="161" t="s">
        <v>11</v>
      </c>
      <c r="C79" s="162">
        <f>SUM(C80:C82)</f>
        <v>7862</v>
      </c>
      <c r="D79" s="162">
        <f>D80</f>
        <v>416</v>
      </c>
      <c r="E79" s="163"/>
      <c r="F79" s="164"/>
      <c r="G79" s="165"/>
      <c r="H79" s="166"/>
      <c r="I79" s="167"/>
    </row>
    <row r="80" spans="1:9" s="8" customFormat="1" ht="15">
      <c r="A80" s="66"/>
      <c r="B80" s="67" t="s">
        <v>271</v>
      </c>
      <c r="C80" s="1">
        <v>7456</v>
      </c>
      <c r="D80" s="1">
        <v>416</v>
      </c>
      <c r="E80" s="68" t="s">
        <v>97</v>
      </c>
      <c r="F80" s="70" t="s">
        <v>565</v>
      </c>
      <c r="G80" s="69" t="s">
        <v>345</v>
      </c>
      <c r="H80" s="70" t="s">
        <v>512</v>
      </c>
      <c r="I80" s="91"/>
    </row>
    <row r="81" spans="1:9" s="8" customFormat="1" ht="18.75" customHeight="1">
      <c r="A81" s="66"/>
      <c r="B81" s="81" t="s">
        <v>509</v>
      </c>
      <c r="C81" s="82">
        <v>146</v>
      </c>
      <c r="D81" s="82">
        <v>49</v>
      </c>
      <c r="E81" s="201" t="s">
        <v>511</v>
      </c>
      <c r="F81" s="70" t="s">
        <v>544</v>
      </c>
      <c r="G81" s="69" t="s">
        <v>345</v>
      </c>
      <c r="H81" s="70" t="s">
        <v>512</v>
      </c>
      <c r="I81" s="91"/>
    </row>
    <row r="82" spans="1:9" s="8" customFormat="1" ht="24" customHeight="1">
      <c r="A82" s="66"/>
      <c r="B82" s="81" t="s">
        <v>510</v>
      </c>
      <c r="C82" s="82">
        <v>260</v>
      </c>
      <c r="D82" s="82">
        <v>49</v>
      </c>
      <c r="E82" s="202"/>
      <c r="F82" s="70" t="s">
        <v>544</v>
      </c>
      <c r="G82" s="69" t="s">
        <v>345</v>
      </c>
      <c r="H82" s="70" t="s">
        <v>512</v>
      </c>
      <c r="I82" s="91"/>
    </row>
    <row r="83" spans="1:9" s="8" customFormat="1" ht="15">
      <c r="A83" s="66"/>
      <c r="B83" s="81" t="s">
        <v>513</v>
      </c>
      <c r="C83" s="82">
        <v>486</v>
      </c>
      <c r="D83" s="82">
        <v>104</v>
      </c>
      <c r="E83" s="203"/>
      <c r="F83" s="70" t="s">
        <v>544</v>
      </c>
      <c r="G83" s="69" t="s">
        <v>345</v>
      </c>
      <c r="H83" s="70" t="s">
        <v>512</v>
      </c>
      <c r="I83" s="94"/>
    </row>
    <row r="84" spans="1:9" s="150" customFormat="1" ht="15">
      <c r="A84" s="142">
        <v>9</v>
      </c>
      <c r="B84" s="143" t="s">
        <v>547</v>
      </c>
      <c r="C84" s="144">
        <f>SUM(C85:C92)</f>
        <v>5660</v>
      </c>
      <c r="D84" s="144">
        <f>SUM(D85:D92)</f>
        <v>864</v>
      </c>
      <c r="E84" s="142"/>
      <c r="F84" s="146"/>
      <c r="G84" s="147"/>
      <c r="H84" s="148"/>
      <c r="I84" s="149"/>
    </row>
    <row r="85" spans="1:9" s="8" customFormat="1" ht="15">
      <c r="A85" s="66"/>
      <c r="B85" s="81" t="s">
        <v>213</v>
      </c>
      <c r="C85" s="82">
        <v>2479</v>
      </c>
      <c r="D85" s="82">
        <v>558</v>
      </c>
      <c r="E85" s="83" t="s">
        <v>97</v>
      </c>
      <c r="F85" s="70" t="str">
        <f>F80</f>
        <v>Trụ sở làm việc</v>
      </c>
      <c r="G85" s="69" t="s">
        <v>345</v>
      </c>
      <c r="H85" s="70" t="s">
        <v>512</v>
      </c>
      <c r="I85" s="91"/>
    </row>
    <row r="86" spans="1:9" s="8" customFormat="1" ht="15" customHeight="1">
      <c r="A86" s="66"/>
      <c r="B86" s="67" t="s">
        <v>534</v>
      </c>
      <c r="C86" s="1">
        <v>213</v>
      </c>
      <c r="D86" s="1">
        <v>36</v>
      </c>
      <c r="E86" s="192" t="s">
        <v>610</v>
      </c>
      <c r="F86" s="70" t="s">
        <v>544</v>
      </c>
      <c r="G86" s="69" t="s">
        <v>345</v>
      </c>
      <c r="H86" s="70" t="s">
        <v>512</v>
      </c>
      <c r="I86" s="91"/>
    </row>
    <row r="87" spans="1:9" s="8" customFormat="1" ht="15">
      <c r="A87" s="66"/>
      <c r="B87" s="67" t="s">
        <v>534</v>
      </c>
      <c r="C87" s="1">
        <v>335</v>
      </c>
      <c r="D87" s="1">
        <v>46</v>
      </c>
      <c r="E87" s="192"/>
      <c r="F87" s="70" t="s">
        <v>544</v>
      </c>
      <c r="G87" s="69" t="s">
        <v>345</v>
      </c>
      <c r="H87" s="70" t="s">
        <v>512</v>
      </c>
      <c r="I87" s="91"/>
    </row>
    <row r="88" spans="1:9" s="8" customFormat="1" ht="15">
      <c r="A88" s="66"/>
      <c r="B88" s="67" t="s">
        <v>535</v>
      </c>
      <c r="C88" s="1">
        <v>545</v>
      </c>
      <c r="D88" s="1">
        <v>46</v>
      </c>
      <c r="E88" s="192"/>
      <c r="F88" s="70" t="s">
        <v>544</v>
      </c>
      <c r="G88" s="69" t="s">
        <v>345</v>
      </c>
      <c r="H88" s="70" t="s">
        <v>512</v>
      </c>
      <c r="I88" s="91"/>
    </row>
    <row r="89" spans="1:9" s="8" customFormat="1" ht="15">
      <c r="A89" s="66"/>
      <c r="B89" s="67" t="s">
        <v>536</v>
      </c>
      <c r="C89" s="1">
        <v>281</v>
      </c>
      <c r="D89" s="1">
        <v>40</v>
      </c>
      <c r="E89" s="192"/>
      <c r="F89" s="70" t="s">
        <v>544</v>
      </c>
      <c r="G89" s="69" t="s">
        <v>345</v>
      </c>
      <c r="H89" s="70" t="s">
        <v>512</v>
      </c>
      <c r="I89" s="91"/>
    </row>
    <row r="90" spans="1:9" s="8" customFormat="1" ht="15">
      <c r="A90" s="66"/>
      <c r="B90" s="67" t="s">
        <v>537</v>
      </c>
      <c r="C90" s="1">
        <v>396</v>
      </c>
      <c r="D90" s="1">
        <v>42</v>
      </c>
      <c r="E90" s="192"/>
      <c r="F90" s="70" t="s">
        <v>544</v>
      </c>
      <c r="G90" s="69" t="s">
        <v>345</v>
      </c>
      <c r="H90" s="70" t="s">
        <v>512</v>
      </c>
      <c r="I90" s="91"/>
    </row>
    <row r="91" spans="1:9" s="8" customFormat="1" ht="15">
      <c r="A91" s="66"/>
      <c r="B91" s="67" t="s">
        <v>538</v>
      </c>
      <c r="C91" s="1">
        <v>696</v>
      </c>
      <c r="D91" s="1">
        <v>51</v>
      </c>
      <c r="E91" s="192"/>
      <c r="F91" s="70" t="s">
        <v>544</v>
      </c>
      <c r="G91" s="69" t="s">
        <v>345</v>
      </c>
      <c r="H91" s="70" t="s">
        <v>512</v>
      </c>
      <c r="I91" s="91"/>
    </row>
    <row r="92" spans="1:9" s="8" customFormat="1" ht="15">
      <c r="A92" s="66"/>
      <c r="B92" s="67" t="s">
        <v>539</v>
      </c>
      <c r="C92" s="1">
        <v>715</v>
      </c>
      <c r="D92" s="1">
        <v>45</v>
      </c>
      <c r="E92" s="192"/>
      <c r="F92" s="70" t="s">
        <v>544</v>
      </c>
      <c r="G92" s="69" t="s">
        <v>345</v>
      </c>
      <c r="H92" s="70" t="s">
        <v>512</v>
      </c>
      <c r="I92" s="91"/>
    </row>
    <row r="93" spans="1:9" s="150" customFormat="1" ht="15">
      <c r="A93" s="142">
        <v>10</v>
      </c>
      <c r="B93" s="143" t="s">
        <v>12</v>
      </c>
      <c r="C93" s="144">
        <f>SUM(C94:C100)</f>
        <v>7390</v>
      </c>
      <c r="D93" s="144">
        <f>SUM(D94:D100)</f>
        <v>1013</v>
      </c>
      <c r="E93" s="145"/>
      <c r="F93" s="146"/>
      <c r="G93" s="147"/>
      <c r="H93" s="146"/>
      <c r="I93" s="149"/>
    </row>
    <row r="94" spans="1:9" s="8" customFormat="1" ht="15">
      <c r="A94" s="66"/>
      <c r="B94" s="81" t="s">
        <v>117</v>
      </c>
      <c r="C94" s="82">
        <v>1895</v>
      </c>
      <c r="D94" s="82">
        <v>447</v>
      </c>
      <c r="E94" s="83" t="s">
        <v>341</v>
      </c>
      <c r="F94" s="70" t="str">
        <f>F85</f>
        <v>Trụ sở làm việc</v>
      </c>
      <c r="G94" s="69" t="s">
        <v>345</v>
      </c>
      <c r="H94" s="70" t="s">
        <v>512</v>
      </c>
      <c r="I94" s="91"/>
    </row>
    <row r="95" spans="1:9" s="8" customFormat="1" ht="30">
      <c r="A95" s="66"/>
      <c r="B95" s="81" t="s">
        <v>540</v>
      </c>
      <c r="C95" s="82">
        <v>688</v>
      </c>
      <c r="D95" s="82">
        <v>60</v>
      </c>
      <c r="E95" s="95" t="s">
        <v>595</v>
      </c>
      <c r="F95" s="70" t="s">
        <v>544</v>
      </c>
      <c r="G95" s="69" t="s">
        <v>345</v>
      </c>
      <c r="H95" s="70" t="s">
        <v>512</v>
      </c>
      <c r="I95" s="91"/>
    </row>
    <row r="96" spans="1:9" s="8" customFormat="1" ht="15">
      <c r="A96" s="66"/>
      <c r="B96" s="81" t="s">
        <v>560</v>
      </c>
      <c r="C96" s="82">
        <v>1714</v>
      </c>
      <c r="D96" s="82">
        <v>75</v>
      </c>
      <c r="E96" s="95" t="s">
        <v>611</v>
      </c>
      <c r="F96" s="70" t="s">
        <v>544</v>
      </c>
      <c r="G96" s="69" t="s">
        <v>345</v>
      </c>
      <c r="H96" s="70" t="s">
        <v>512</v>
      </c>
      <c r="I96" s="91"/>
    </row>
    <row r="97" spans="1:9" s="8" customFormat="1" ht="15">
      <c r="A97" s="66"/>
      <c r="B97" s="81" t="s">
        <v>561</v>
      </c>
      <c r="C97" s="82">
        <v>540</v>
      </c>
      <c r="D97" s="82">
        <v>100</v>
      </c>
      <c r="E97" s="95" t="s">
        <v>612</v>
      </c>
      <c r="F97" s="70" t="s">
        <v>544</v>
      </c>
      <c r="G97" s="69" t="s">
        <v>345</v>
      </c>
      <c r="H97" s="70" t="s">
        <v>512</v>
      </c>
      <c r="I97" s="91"/>
    </row>
    <row r="98" spans="1:9" s="8" customFormat="1" ht="15">
      <c r="A98" s="66"/>
      <c r="B98" s="81" t="s">
        <v>545</v>
      </c>
      <c r="C98" s="82">
        <v>1205</v>
      </c>
      <c r="D98" s="82">
        <v>111</v>
      </c>
      <c r="E98" s="95" t="s">
        <v>613</v>
      </c>
      <c r="F98" s="70" t="s">
        <v>544</v>
      </c>
      <c r="G98" s="69" t="s">
        <v>345</v>
      </c>
      <c r="H98" s="70" t="s">
        <v>512</v>
      </c>
      <c r="I98" s="91"/>
    </row>
    <row r="99" spans="1:9" s="8" customFormat="1" ht="15">
      <c r="A99" s="66"/>
      <c r="B99" s="81" t="s">
        <v>562</v>
      </c>
      <c r="C99" s="82">
        <v>673</v>
      </c>
      <c r="D99" s="82">
        <v>110</v>
      </c>
      <c r="E99" s="95" t="s">
        <v>614</v>
      </c>
      <c r="F99" s="70" t="s">
        <v>544</v>
      </c>
      <c r="G99" s="69" t="s">
        <v>345</v>
      </c>
      <c r="H99" s="70" t="s">
        <v>512</v>
      </c>
      <c r="I99" s="91"/>
    </row>
    <row r="100" spans="1:9" s="8" customFormat="1" ht="15">
      <c r="A100" s="66"/>
      <c r="B100" s="81" t="s">
        <v>563</v>
      </c>
      <c r="C100" s="82">
        <v>675</v>
      </c>
      <c r="D100" s="82">
        <v>110</v>
      </c>
      <c r="E100" s="95" t="s">
        <v>615</v>
      </c>
      <c r="F100" s="70" t="s">
        <v>544</v>
      </c>
      <c r="G100" s="69" t="s">
        <v>345</v>
      </c>
      <c r="H100" s="70" t="s">
        <v>512</v>
      </c>
      <c r="I100" s="91"/>
    </row>
    <row r="101" spans="1:9" s="80" customFormat="1" ht="15">
      <c r="A101" s="73">
        <v>11</v>
      </c>
      <c r="B101" s="74" t="s">
        <v>13</v>
      </c>
      <c r="C101" s="84">
        <f>C102</f>
        <v>2693</v>
      </c>
      <c r="D101" s="84">
        <f>D102</f>
        <v>696</v>
      </c>
      <c r="E101" s="85"/>
      <c r="F101" s="70"/>
      <c r="G101" s="69"/>
      <c r="H101" s="70"/>
      <c r="I101" s="93"/>
    </row>
    <row r="102" spans="1:9" s="8" customFormat="1" ht="15">
      <c r="A102" s="66"/>
      <c r="B102" s="81" t="s">
        <v>165</v>
      </c>
      <c r="C102" s="82">
        <v>2693</v>
      </c>
      <c r="D102" s="82">
        <v>696</v>
      </c>
      <c r="E102" s="83" t="s">
        <v>249</v>
      </c>
      <c r="F102" s="70" t="str">
        <f>F94</f>
        <v>Trụ sở làm việc</v>
      </c>
      <c r="G102" s="69" t="s">
        <v>345</v>
      </c>
      <c r="H102" s="70" t="s">
        <v>512</v>
      </c>
      <c r="I102" s="91"/>
    </row>
    <row r="103" spans="1:9" s="150" customFormat="1" ht="15">
      <c r="A103" s="142">
        <v>12</v>
      </c>
      <c r="B103" s="143" t="s">
        <v>14</v>
      </c>
      <c r="C103" s="144">
        <f>SUM(C104:C107)</f>
        <v>4871</v>
      </c>
      <c r="D103" s="144">
        <f>SUM(D104:D107)</f>
        <v>1329</v>
      </c>
      <c r="E103" s="145"/>
      <c r="F103" s="146"/>
      <c r="G103" s="147"/>
      <c r="H103" s="146"/>
      <c r="I103" s="149"/>
    </row>
    <row r="104" spans="1:9" s="8" customFormat="1" ht="15">
      <c r="A104" s="66"/>
      <c r="B104" s="67" t="s">
        <v>216</v>
      </c>
      <c r="C104" s="1">
        <v>2528</v>
      </c>
      <c r="D104" s="1">
        <v>799</v>
      </c>
      <c r="E104" s="68" t="s">
        <v>243</v>
      </c>
      <c r="F104" s="70" t="str">
        <f>F102</f>
        <v>Trụ sở làm việc</v>
      </c>
      <c r="G104" s="69" t="s">
        <v>345</v>
      </c>
      <c r="H104" s="70" t="s">
        <v>512</v>
      </c>
      <c r="I104" s="91"/>
    </row>
    <row r="105" spans="1:9" s="8" customFormat="1" ht="15" customHeight="1">
      <c r="A105" s="66"/>
      <c r="B105" s="67" t="s">
        <v>541</v>
      </c>
      <c r="C105" s="1">
        <v>205</v>
      </c>
      <c r="D105" s="1">
        <v>140</v>
      </c>
      <c r="E105" s="195" t="s">
        <v>511</v>
      </c>
      <c r="F105" s="70" t="s">
        <v>544</v>
      </c>
      <c r="G105" s="69" t="s">
        <v>345</v>
      </c>
      <c r="H105" s="70" t="s">
        <v>512</v>
      </c>
      <c r="I105" s="91"/>
    </row>
    <row r="106" spans="1:9" s="8" customFormat="1" ht="15">
      <c r="A106" s="66"/>
      <c r="B106" s="67" t="s">
        <v>542</v>
      </c>
      <c r="C106" s="1">
        <v>1045</v>
      </c>
      <c r="D106" s="1">
        <v>340</v>
      </c>
      <c r="E106" s="195"/>
      <c r="F106" s="70" t="s">
        <v>544</v>
      </c>
      <c r="G106" s="69" t="s">
        <v>345</v>
      </c>
      <c r="H106" s="70" t="s">
        <v>512</v>
      </c>
      <c r="I106" s="91"/>
    </row>
    <row r="107" spans="1:9" s="8" customFormat="1" ht="15">
      <c r="A107" s="66"/>
      <c r="B107" s="67" t="s">
        <v>543</v>
      </c>
      <c r="C107" s="1">
        <v>1093</v>
      </c>
      <c r="D107" s="1">
        <v>50</v>
      </c>
      <c r="E107" s="195"/>
      <c r="F107" s="70" t="s">
        <v>544</v>
      </c>
      <c r="G107" s="69" t="s">
        <v>345</v>
      </c>
      <c r="H107" s="70" t="s">
        <v>512</v>
      </c>
      <c r="I107" s="91"/>
    </row>
    <row r="108" spans="1:9" s="150" customFormat="1" ht="15" customHeight="1">
      <c r="A108" s="142">
        <v>13</v>
      </c>
      <c r="B108" s="143" t="s">
        <v>15</v>
      </c>
      <c r="C108" s="144">
        <f>C109</f>
        <v>2577</v>
      </c>
      <c r="D108" s="144">
        <f>D109</f>
        <v>744</v>
      </c>
      <c r="E108" s="145"/>
      <c r="F108" s="146"/>
      <c r="G108" s="147"/>
      <c r="H108" s="148"/>
      <c r="I108" s="149"/>
    </row>
    <row r="109" spans="1:9" s="8" customFormat="1" ht="15">
      <c r="A109" s="66"/>
      <c r="B109" s="67" t="s">
        <v>171</v>
      </c>
      <c r="C109" s="1">
        <v>2577</v>
      </c>
      <c r="D109" s="1">
        <v>744</v>
      </c>
      <c r="E109" s="68" t="s">
        <v>258</v>
      </c>
      <c r="F109" s="70" t="str">
        <f>F104</f>
        <v>Trụ sở làm việc</v>
      </c>
      <c r="G109" s="69" t="s">
        <v>345</v>
      </c>
      <c r="H109" s="70" t="s">
        <v>512</v>
      </c>
      <c r="I109" s="91"/>
    </row>
    <row r="110" spans="1:9" s="150" customFormat="1" ht="15">
      <c r="A110" s="142">
        <v>14</v>
      </c>
      <c r="B110" s="143" t="s">
        <v>16</v>
      </c>
      <c r="C110" s="144">
        <f>SUM(C111:C112)</f>
        <v>5009</v>
      </c>
      <c r="D110" s="144">
        <f>SUM(D111:D112)</f>
        <v>776</v>
      </c>
      <c r="E110" s="145"/>
      <c r="F110" s="146"/>
      <c r="G110" s="147"/>
      <c r="H110" s="146"/>
      <c r="I110" s="149"/>
    </row>
    <row r="111" spans="1:9" s="8" customFormat="1" ht="15">
      <c r="A111" s="66"/>
      <c r="B111" s="67" t="s">
        <v>123</v>
      </c>
      <c r="C111" s="1">
        <v>3423</v>
      </c>
      <c r="D111" s="1">
        <v>675</v>
      </c>
      <c r="E111" s="68" t="s">
        <v>342</v>
      </c>
      <c r="F111" s="70" t="str">
        <f>F109</f>
        <v>Trụ sở làm việc</v>
      </c>
      <c r="G111" s="69" t="s">
        <v>345</v>
      </c>
      <c r="H111" s="70" t="s">
        <v>512</v>
      </c>
      <c r="I111" s="91"/>
    </row>
    <row r="112" spans="1:9" s="8" customFormat="1" ht="15">
      <c r="A112" s="66"/>
      <c r="B112" s="67" t="s">
        <v>545</v>
      </c>
      <c r="C112" s="1">
        <v>1586</v>
      </c>
      <c r="D112" s="1">
        <v>101</v>
      </c>
      <c r="E112" s="68" t="s">
        <v>546</v>
      </c>
      <c r="F112" s="70" t="s">
        <v>575</v>
      </c>
      <c r="G112" s="69" t="s">
        <v>345</v>
      </c>
      <c r="H112" s="70" t="s">
        <v>512</v>
      </c>
      <c r="I112" s="91"/>
    </row>
    <row r="113" spans="1:9" s="150" customFormat="1" ht="15">
      <c r="A113" s="142">
        <v>15</v>
      </c>
      <c r="B113" s="143" t="s">
        <v>17</v>
      </c>
      <c r="C113" s="144">
        <f>SUM(C114:C124)</f>
        <v>14013</v>
      </c>
      <c r="D113" s="144">
        <f>SUM(D114:D124)</f>
        <v>1726</v>
      </c>
      <c r="E113" s="145"/>
      <c r="F113" s="146"/>
      <c r="G113" s="147"/>
      <c r="H113" s="148"/>
      <c r="I113" s="149"/>
    </row>
    <row r="114" spans="1:9" s="8" customFormat="1" ht="15" customHeight="1">
      <c r="A114" s="66"/>
      <c r="B114" s="67" t="s">
        <v>497</v>
      </c>
      <c r="C114" s="1">
        <v>5923</v>
      </c>
      <c r="D114" s="1">
        <v>392</v>
      </c>
      <c r="E114" s="68" t="s">
        <v>97</v>
      </c>
      <c r="F114" s="70" t="str">
        <f>F109</f>
        <v>Trụ sở làm việc</v>
      </c>
      <c r="G114" s="69" t="s">
        <v>345</v>
      </c>
      <c r="H114" s="70" t="s">
        <v>512</v>
      </c>
      <c r="I114" s="91"/>
    </row>
    <row r="115" spans="1:9" s="8" customFormat="1" ht="15" customHeight="1">
      <c r="A115" s="66"/>
      <c r="B115" s="81" t="s">
        <v>498</v>
      </c>
      <c r="C115" s="82">
        <v>364</v>
      </c>
      <c r="D115" s="82">
        <v>54</v>
      </c>
      <c r="E115" s="192" t="s">
        <v>649</v>
      </c>
      <c r="F115" s="70" t="s">
        <v>544</v>
      </c>
      <c r="G115" s="69" t="s">
        <v>345</v>
      </c>
      <c r="H115" s="70" t="s">
        <v>512</v>
      </c>
      <c r="I115" s="91"/>
    </row>
    <row r="116" spans="1:9" s="8" customFormat="1" ht="42" customHeight="1">
      <c r="A116" s="66"/>
      <c r="B116" s="81" t="s">
        <v>498</v>
      </c>
      <c r="C116" s="82">
        <v>490</v>
      </c>
      <c r="D116" s="82">
        <v>54</v>
      </c>
      <c r="E116" s="192"/>
      <c r="F116" s="70" t="s">
        <v>544</v>
      </c>
      <c r="G116" s="69" t="s">
        <v>329</v>
      </c>
      <c r="H116" s="2" t="s">
        <v>604</v>
      </c>
      <c r="I116" s="91"/>
    </row>
    <row r="117" spans="1:9" s="8" customFormat="1" ht="42" customHeight="1">
      <c r="A117" s="66"/>
      <c r="B117" s="81" t="s">
        <v>499</v>
      </c>
      <c r="C117" s="82">
        <v>299</v>
      </c>
      <c r="D117" s="82">
        <v>54</v>
      </c>
      <c r="E117" s="192"/>
      <c r="F117" s="70" t="s">
        <v>544</v>
      </c>
      <c r="G117" s="69" t="s">
        <v>329</v>
      </c>
      <c r="H117" s="2" t="s">
        <v>630</v>
      </c>
      <c r="I117" s="91"/>
    </row>
    <row r="118" spans="1:9" s="8" customFormat="1" ht="15">
      <c r="A118" s="66"/>
      <c r="B118" s="81" t="s">
        <v>500</v>
      </c>
      <c r="C118" s="82">
        <v>614</v>
      </c>
      <c r="D118" s="82">
        <f>70+112</f>
        <v>182</v>
      </c>
      <c r="E118" s="192"/>
      <c r="F118" s="70" t="s">
        <v>544</v>
      </c>
      <c r="G118" s="69" t="s">
        <v>345</v>
      </c>
      <c r="H118" s="70" t="s">
        <v>512</v>
      </c>
      <c r="I118" s="91"/>
    </row>
    <row r="119" spans="1:9" s="8" customFormat="1" ht="15">
      <c r="A119" s="66"/>
      <c r="B119" s="81" t="s">
        <v>497</v>
      </c>
      <c r="C119" s="82">
        <v>2235</v>
      </c>
      <c r="D119" s="82">
        <v>320</v>
      </c>
      <c r="E119" s="192"/>
      <c r="F119" s="70" t="s">
        <v>575</v>
      </c>
      <c r="G119" s="69" t="s">
        <v>345</v>
      </c>
      <c r="H119" s="70" t="s">
        <v>512</v>
      </c>
      <c r="I119" s="91"/>
    </row>
    <row r="120" spans="1:9" s="8" customFormat="1" ht="27" customHeight="1">
      <c r="A120" s="66"/>
      <c r="B120" s="92" t="s">
        <v>501</v>
      </c>
      <c r="C120" s="82">
        <v>975</v>
      </c>
      <c r="D120" s="82">
        <v>112</v>
      </c>
      <c r="E120" s="95" t="s">
        <v>576</v>
      </c>
      <c r="F120" s="70" t="s">
        <v>544</v>
      </c>
      <c r="G120" s="69" t="s">
        <v>345</v>
      </c>
      <c r="H120" s="70" t="s">
        <v>512</v>
      </c>
      <c r="I120" s="91"/>
    </row>
    <row r="121" spans="1:9" s="8" customFormat="1" ht="15">
      <c r="A121" s="66"/>
      <c r="B121" s="81" t="s">
        <v>502</v>
      </c>
      <c r="C121" s="82">
        <v>984</v>
      </c>
      <c r="D121" s="82">
        <v>73</v>
      </c>
      <c r="E121" s="83" t="s">
        <v>97</v>
      </c>
      <c r="F121" s="70" t="s">
        <v>544</v>
      </c>
      <c r="G121" s="69" t="s">
        <v>345</v>
      </c>
      <c r="H121" s="70" t="s">
        <v>512</v>
      </c>
      <c r="I121" s="91"/>
    </row>
    <row r="122" spans="1:9" s="8" customFormat="1" ht="15">
      <c r="A122" s="66"/>
      <c r="B122" s="81" t="s">
        <v>499</v>
      </c>
      <c r="C122" s="82">
        <v>500</v>
      </c>
      <c r="D122" s="82">
        <v>72</v>
      </c>
      <c r="E122" s="83" t="s">
        <v>97</v>
      </c>
      <c r="F122" s="70" t="s">
        <v>544</v>
      </c>
      <c r="G122" s="69" t="s">
        <v>345</v>
      </c>
      <c r="H122" s="70" t="s">
        <v>512</v>
      </c>
      <c r="I122" s="91"/>
    </row>
    <row r="123" spans="1:9" s="8" customFormat="1" ht="15">
      <c r="A123" s="66"/>
      <c r="B123" s="81" t="s">
        <v>503</v>
      </c>
      <c r="C123" s="82">
        <v>500</v>
      </c>
      <c r="D123" s="82">
        <v>72</v>
      </c>
      <c r="E123" s="83" t="s">
        <v>97</v>
      </c>
      <c r="F123" s="70" t="s">
        <v>544</v>
      </c>
      <c r="G123" s="69" t="s">
        <v>345</v>
      </c>
      <c r="H123" s="70" t="s">
        <v>512</v>
      </c>
      <c r="I123" s="91"/>
    </row>
    <row r="124" spans="1:9" s="8" customFormat="1" ht="15">
      <c r="A124" s="66"/>
      <c r="B124" s="81" t="s">
        <v>497</v>
      </c>
      <c r="C124" s="82">
        <v>1129</v>
      </c>
      <c r="D124" s="82">
        <v>341</v>
      </c>
      <c r="E124" s="83" t="s">
        <v>97</v>
      </c>
      <c r="F124" s="70" t="s">
        <v>544</v>
      </c>
      <c r="G124" s="69" t="s">
        <v>345</v>
      </c>
      <c r="H124" s="70" t="s">
        <v>512</v>
      </c>
      <c r="I124" s="91"/>
    </row>
    <row r="125" spans="1:9" s="150" customFormat="1" ht="15">
      <c r="A125" s="142">
        <v>16</v>
      </c>
      <c r="B125" s="143" t="s">
        <v>18</v>
      </c>
      <c r="C125" s="144">
        <f>SUM(C126:C131)</f>
        <v>4180</v>
      </c>
      <c r="D125" s="144">
        <f>SUM(D126:D131)</f>
        <v>795</v>
      </c>
      <c r="E125" s="145"/>
      <c r="F125" s="146"/>
      <c r="G125" s="147" t="s">
        <v>345</v>
      </c>
      <c r="H125" s="146"/>
      <c r="I125" s="149"/>
    </row>
    <row r="126" spans="1:9" s="8" customFormat="1" ht="15">
      <c r="A126" s="66"/>
      <c r="B126" s="81" t="s">
        <v>244</v>
      </c>
      <c r="C126" s="82">
        <v>2099</v>
      </c>
      <c r="D126" s="82">
        <v>394</v>
      </c>
      <c r="E126" s="83" t="s">
        <v>256</v>
      </c>
      <c r="F126" s="70" t="str">
        <f>F114</f>
        <v>Trụ sở làm việc</v>
      </c>
      <c r="G126" s="69" t="s">
        <v>345</v>
      </c>
      <c r="H126" s="70" t="s">
        <v>512</v>
      </c>
      <c r="I126" s="91"/>
    </row>
    <row r="127" spans="1:9" s="8" customFormat="1" ht="15" customHeight="1">
      <c r="A127" s="66"/>
      <c r="B127" s="81" t="s">
        <v>505</v>
      </c>
      <c r="C127" s="82">
        <v>679</v>
      </c>
      <c r="D127" s="82">
        <v>94</v>
      </c>
      <c r="E127" s="192" t="s">
        <v>610</v>
      </c>
      <c r="F127" s="70" t="s">
        <v>544</v>
      </c>
      <c r="G127" s="69" t="s">
        <v>345</v>
      </c>
      <c r="H127" s="70" t="s">
        <v>512</v>
      </c>
      <c r="I127" s="91"/>
    </row>
    <row r="128" spans="1:9" s="8" customFormat="1" ht="15">
      <c r="A128" s="66"/>
      <c r="B128" s="67" t="s">
        <v>506</v>
      </c>
      <c r="C128" s="1">
        <v>194</v>
      </c>
      <c r="D128" s="1">
        <v>48</v>
      </c>
      <c r="E128" s="192"/>
      <c r="F128" s="70" t="s">
        <v>544</v>
      </c>
      <c r="G128" s="69" t="s">
        <v>345</v>
      </c>
      <c r="H128" s="70" t="s">
        <v>512</v>
      </c>
      <c r="I128" s="91"/>
    </row>
    <row r="129" spans="1:9" s="8" customFormat="1" ht="15">
      <c r="A129" s="66"/>
      <c r="B129" s="67" t="s">
        <v>244</v>
      </c>
      <c r="C129" s="1">
        <v>102</v>
      </c>
      <c r="D129" s="1">
        <v>97</v>
      </c>
      <c r="E129" s="192"/>
      <c r="F129" s="70" t="s">
        <v>544</v>
      </c>
      <c r="G129" s="69" t="s">
        <v>345</v>
      </c>
      <c r="H129" s="70" t="s">
        <v>512</v>
      </c>
      <c r="I129" s="91"/>
    </row>
    <row r="130" spans="1:9" s="8" customFormat="1" ht="15">
      <c r="A130" s="66"/>
      <c r="B130" s="67" t="s">
        <v>507</v>
      </c>
      <c r="C130" s="1">
        <v>186</v>
      </c>
      <c r="D130" s="1">
        <v>65</v>
      </c>
      <c r="E130" s="192"/>
      <c r="F130" s="70" t="s">
        <v>544</v>
      </c>
      <c r="G130" s="69" t="s">
        <v>345</v>
      </c>
      <c r="H130" s="70" t="s">
        <v>512</v>
      </c>
      <c r="I130" s="91"/>
    </row>
    <row r="131" spans="1:9" s="8" customFormat="1" ht="15">
      <c r="A131" s="66"/>
      <c r="B131" s="67" t="s">
        <v>244</v>
      </c>
      <c r="C131" s="1">
        <v>920</v>
      </c>
      <c r="D131" s="1">
        <v>97</v>
      </c>
      <c r="E131" s="192"/>
      <c r="F131" s="70" t="s">
        <v>544</v>
      </c>
      <c r="G131" s="69" t="s">
        <v>345</v>
      </c>
      <c r="H131" s="70" t="s">
        <v>512</v>
      </c>
      <c r="I131" s="91"/>
    </row>
    <row r="132" spans="1:9" s="150" customFormat="1" ht="15">
      <c r="A132" s="142">
        <v>17</v>
      </c>
      <c r="B132" s="143" t="s">
        <v>19</v>
      </c>
      <c r="C132" s="144">
        <f>C133+C134</f>
        <v>7933</v>
      </c>
      <c r="D132" s="144">
        <f>D133+D134</f>
        <v>1021</v>
      </c>
      <c r="E132" s="145"/>
      <c r="F132" s="146"/>
      <c r="G132" s="147"/>
      <c r="H132" s="146"/>
      <c r="I132" s="149"/>
    </row>
    <row r="133" spans="1:9" s="8" customFormat="1" ht="15" customHeight="1">
      <c r="A133" s="66"/>
      <c r="B133" s="67" t="s">
        <v>247</v>
      </c>
      <c r="C133" s="1">
        <v>4800</v>
      </c>
      <c r="D133" s="1">
        <v>438</v>
      </c>
      <c r="E133" s="68" t="s">
        <v>97</v>
      </c>
      <c r="F133" s="70" t="str">
        <f>F126</f>
        <v>Trụ sở làm việc</v>
      </c>
      <c r="G133" s="69" t="s">
        <v>345</v>
      </c>
      <c r="H133" s="70" t="s">
        <v>512</v>
      </c>
      <c r="I133" s="91"/>
    </row>
    <row r="134" spans="1:9" s="8" customFormat="1" ht="15">
      <c r="A134" s="66"/>
      <c r="B134" s="81" t="s">
        <v>246</v>
      </c>
      <c r="C134" s="82">
        <v>3133</v>
      </c>
      <c r="D134" s="82">
        <v>583</v>
      </c>
      <c r="E134" s="83" t="s">
        <v>245</v>
      </c>
      <c r="F134" s="70" t="str">
        <f>F133</f>
        <v>Trụ sở làm việc</v>
      </c>
      <c r="G134" s="69" t="s">
        <v>616</v>
      </c>
      <c r="H134" s="70" t="s">
        <v>512</v>
      </c>
      <c r="I134" s="91"/>
    </row>
    <row r="135" spans="1:9" s="150" customFormat="1" ht="15">
      <c r="A135" s="142">
        <v>18</v>
      </c>
      <c r="B135" s="143" t="s">
        <v>20</v>
      </c>
      <c r="C135" s="144">
        <f>SUM(C136:C137)</f>
        <v>4751</v>
      </c>
      <c r="D135" s="144">
        <f>SUM(D136:D137)</f>
        <v>499</v>
      </c>
      <c r="E135" s="145"/>
      <c r="F135" s="146"/>
      <c r="G135" s="147"/>
      <c r="H135" s="146"/>
      <c r="I135" s="149"/>
    </row>
    <row r="136" spans="1:9" s="8" customFormat="1" ht="15">
      <c r="A136" s="66"/>
      <c r="B136" s="67" t="s">
        <v>239</v>
      </c>
      <c r="C136" s="1">
        <v>1620</v>
      </c>
      <c r="D136" s="1">
        <v>120</v>
      </c>
      <c r="E136" s="68" t="s">
        <v>242</v>
      </c>
      <c r="F136" s="70"/>
      <c r="G136" s="69" t="s">
        <v>345</v>
      </c>
      <c r="H136" s="70" t="s">
        <v>512</v>
      </c>
      <c r="I136" s="91"/>
    </row>
    <row r="137" spans="1:9" s="8" customFormat="1" ht="15">
      <c r="A137" s="66"/>
      <c r="B137" s="67" t="s">
        <v>240</v>
      </c>
      <c r="C137" s="1">
        <v>3131</v>
      </c>
      <c r="D137" s="1">
        <v>379</v>
      </c>
      <c r="E137" s="68" t="s">
        <v>241</v>
      </c>
      <c r="F137" s="70" t="str">
        <f>F134</f>
        <v>Trụ sở làm việc</v>
      </c>
      <c r="G137" s="69" t="s">
        <v>345</v>
      </c>
      <c r="H137" s="70" t="s">
        <v>512</v>
      </c>
      <c r="I137" s="91"/>
    </row>
    <row r="138" spans="1:9" s="8" customFormat="1" ht="41.25" customHeight="1">
      <c r="A138" s="66"/>
      <c r="B138" s="81" t="s">
        <v>519</v>
      </c>
      <c r="C138" s="82">
        <v>345</v>
      </c>
      <c r="D138" s="82">
        <v>48</v>
      </c>
      <c r="E138" s="192" t="s">
        <v>610</v>
      </c>
      <c r="F138" s="70" t="s">
        <v>544</v>
      </c>
      <c r="G138" s="69" t="s">
        <v>329</v>
      </c>
      <c r="H138" s="2" t="s">
        <v>630</v>
      </c>
      <c r="I138" s="91"/>
    </row>
    <row r="139" spans="1:9" s="8" customFormat="1" ht="15">
      <c r="A139" s="66"/>
      <c r="B139" s="67" t="s">
        <v>520</v>
      </c>
      <c r="C139" s="1">
        <v>1203</v>
      </c>
      <c r="D139" s="1">
        <v>36</v>
      </c>
      <c r="E139" s="192"/>
      <c r="F139" s="70" t="s">
        <v>544</v>
      </c>
      <c r="G139" s="69" t="s">
        <v>345</v>
      </c>
      <c r="H139" s="70" t="s">
        <v>512</v>
      </c>
      <c r="I139" s="91"/>
    </row>
    <row r="140" spans="1:9" s="80" customFormat="1" ht="15" customHeight="1">
      <c r="A140" s="73" t="s">
        <v>606</v>
      </c>
      <c r="B140" s="74" t="s">
        <v>21</v>
      </c>
      <c r="C140" s="96">
        <f>SUM(C141:C143)</f>
        <v>24126</v>
      </c>
      <c r="D140" s="96">
        <f>SUM(D141:D143)</f>
        <v>1949</v>
      </c>
      <c r="E140" s="73"/>
      <c r="F140" s="70"/>
      <c r="G140" s="69"/>
      <c r="H140" s="70"/>
      <c r="I140" s="93"/>
    </row>
    <row r="141" spans="1:9" s="150" customFormat="1" ht="15">
      <c r="A141" s="142">
        <v>1</v>
      </c>
      <c r="B141" s="143" t="s">
        <v>22</v>
      </c>
      <c r="C141" s="144">
        <f>C142</f>
        <v>3258</v>
      </c>
      <c r="D141" s="144">
        <f>D142</f>
        <v>539</v>
      </c>
      <c r="E141" s="145"/>
      <c r="F141" s="146"/>
      <c r="G141" s="147"/>
      <c r="H141" s="146"/>
      <c r="I141" s="149"/>
    </row>
    <row r="142" spans="1:9" s="131" customFormat="1" ht="15">
      <c r="A142" s="123"/>
      <c r="B142" s="174" t="s">
        <v>267</v>
      </c>
      <c r="C142" s="175">
        <v>3258</v>
      </c>
      <c r="D142" s="175">
        <v>539</v>
      </c>
      <c r="E142" s="176" t="s">
        <v>312</v>
      </c>
      <c r="F142" s="127" t="str">
        <f>F137</f>
        <v>Trụ sở làm việc</v>
      </c>
      <c r="G142" s="128" t="s">
        <v>345</v>
      </c>
      <c r="H142" s="127" t="s">
        <v>512</v>
      </c>
      <c r="I142" s="130"/>
    </row>
    <row r="143" spans="1:9" s="150" customFormat="1" ht="15">
      <c r="A143" s="142">
        <v>2</v>
      </c>
      <c r="B143" s="143" t="s">
        <v>23</v>
      </c>
      <c r="C143" s="144">
        <f>SUM(C144:C145)</f>
        <v>17610</v>
      </c>
      <c r="D143" s="144">
        <f>SUM(D144:D145)</f>
        <v>871</v>
      </c>
      <c r="E143" s="145"/>
      <c r="F143" s="146"/>
      <c r="G143" s="147"/>
      <c r="H143" s="146"/>
      <c r="I143" s="149"/>
    </row>
    <row r="144" spans="1:9" s="8" customFormat="1" ht="15">
      <c r="A144" s="66"/>
      <c r="B144" s="67" t="s">
        <v>459</v>
      </c>
      <c r="C144" s="1">
        <v>14106</v>
      </c>
      <c r="D144" s="1">
        <v>421</v>
      </c>
      <c r="E144" s="68" t="s">
        <v>463</v>
      </c>
      <c r="F144" s="70" t="str">
        <f>F142</f>
        <v>Trụ sở làm việc</v>
      </c>
      <c r="G144" s="69" t="s">
        <v>345</v>
      </c>
      <c r="H144" s="70" t="s">
        <v>512</v>
      </c>
      <c r="I144" s="91"/>
    </row>
    <row r="145" spans="1:9" s="8" customFormat="1" ht="15">
      <c r="A145" s="66"/>
      <c r="B145" s="67" t="s">
        <v>459</v>
      </c>
      <c r="C145" s="1">
        <v>3504</v>
      </c>
      <c r="D145" s="1">
        <v>450</v>
      </c>
      <c r="E145" s="68" t="s">
        <v>458</v>
      </c>
      <c r="F145" s="70" t="str">
        <f>F137</f>
        <v>Trụ sở làm việc</v>
      </c>
      <c r="G145" s="69" t="s">
        <v>345</v>
      </c>
      <c r="H145" s="70" t="s">
        <v>512</v>
      </c>
      <c r="I145" s="91"/>
    </row>
    <row r="146" spans="1:9" s="80" customFormat="1" ht="15">
      <c r="A146" s="73" t="s">
        <v>76</v>
      </c>
      <c r="B146" s="74" t="s">
        <v>24</v>
      </c>
      <c r="C146" s="84"/>
      <c r="D146" s="84"/>
      <c r="E146" s="85"/>
      <c r="F146" s="70"/>
      <c r="G146" s="69"/>
      <c r="H146" s="70"/>
      <c r="I146" s="93"/>
    </row>
    <row r="147" spans="1:9" s="80" customFormat="1" ht="15">
      <c r="A147" s="73">
        <v>1</v>
      </c>
      <c r="B147" s="74" t="s">
        <v>25</v>
      </c>
      <c r="C147" s="84">
        <f>C148</f>
        <v>1222</v>
      </c>
      <c r="D147" s="84">
        <v>160</v>
      </c>
      <c r="E147" s="85"/>
      <c r="F147" s="70"/>
      <c r="G147" s="69"/>
      <c r="H147" s="70"/>
      <c r="I147" s="93"/>
    </row>
    <row r="148" spans="1:9" s="8" customFormat="1" ht="15">
      <c r="A148" s="66"/>
      <c r="B148" s="67" t="s">
        <v>263</v>
      </c>
      <c r="C148" s="1">
        <v>1222</v>
      </c>
      <c r="D148" s="1">
        <v>287</v>
      </c>
      <c r="E148" s="68" t="s">
        <v>313</v>
      </c>
      <c r="F148" s="70" t="str">
        <f>F145</f>
        <v>Trụ sở làm việc</v>
      </c>
      <c r="G148" s="69" t="s">
        <v>345</v>
      </c>
      <c r="H148" s="70" t="s">
        <v>512</v>
      </c>
      <c r="I148" s="91"/>
    </row>
    <row r="149" spans="1:9" s="150" customFormat="1" ht="15">
      <c r="A149" s="142">
        <v>2</v>
      </c>
      <c r="B149" s="143" t="s">
        <v>26</v>
      </c>
      <c r="C149" s="144">
        <f>C150</f>
        <v>3031</v>
      </c>
      <c r="D149" s="144">
        <f>D150</f>
        <v>395</v>
      </c>
      <c r="E149" s="145"/>
      <c r="F149" s="146"/>
      <c r="G149" s="147"/>
      <c r="H149" s="146"/>
      <c r="I149" s="149"/>
    </row>
    <row r="150" spans="1:9" s="8" customFormat="1" ht="15">
      <c r="A150" s="66"/>
      <c r="B150" s="67" t="s">
        <v>350</v>
      </c>
      <c r="C150" s="1">
        <v>3031</v>
      </c>
      <c r="D150" s="1">
        <v>395</v>
      </c>
      <c r="E150" s="68" t="s">
        <v>349</v>
      </c>
      <c r="F150" s="70" t="str">
        <f>F148</f>
        <v>Trụ sở làm việc</v>
      </c>
      <c r="G150" s="69" t="s">
        <v>345</v>
      </c>
      <c r="H150" s="70" t="s">
        <v>512</v>
      </c>
      <c r="I150" s="91"/>
    </row>
    <row r="151" spans="1:9" s="80" customFormat="1" ht="15" customHeight="1">
      <c r="A151" s="73" t="s">
        <v>607</v>
      </c>
      <c r="B151" s="74" t="s">
        <v>30</v>
      </c>
      <c r="C151" s="97"/>
      <c r="D151" s="97"/>
      <c r="E151" s="98"/>
      <c r="F151" s="70"/>
      <c r="G151" s="99"/>
      <c r="H151" s="70"/>
      <c r="I151" s="93"/>
    </row>
    <row r="152" spans="1:9" s="101" customFormat="1" ht="15">
      <c r="A152" s="76"/>
      <c r="B152" s="100" t="s">
        <v>31</v>
      </c>
      <c r="C152" s="97"/>
      <c r="D152" s="97"/>
      <c r="E152" s="76"/>
      <c r="F152" s="70"/>
      <c r="G152" s="99"/>
      <c r="H152" s="70"/>
      <c r="I152" s="111"/>
    </row>
    <row r="153" spans="1:9" s="150" customFormat="1" ht="15">
      <c r="A153" s="142">
        <v>1</v>
      </c>
      <c r="B153" s="143" t="s">
        <v>32</v>
      </c>
      <c r="C153" s="144">
        <f>C154</f>
        <v>15057</v>
      </c>
      <c r="D153" s="144">
        <f>D154</f>
        <v>1344</v>
      </c>
      <c r="E153" s="142"/>
      <c r="F153" s="146"/>
      <c r="G153" s="151"/>
      <c r="H153" s="146"/>
      <c r="I153" s="149"/>
    </row>
    <row r="154" spans="1:9" s="8" customFormat="1" ht="15">
      <c r="A154" s="66"/>
      <c r="B154" s="67" t="s">
        <v>95</v>
      </c>
      <c r="C154" s="1">
        <v>15057</v>
      </c>
      <c r="D154" s="1">
        <v>1344</v>
      </c>
      <c r="E154" s="68" t="s">
        <v>262</v>
      </c>
      <c r="F154" s="70" t="s">
        <v>577</v>
      </c>
      <c r="G154" s="99" t="s">
        <v>345</v>
      </c>
      <c r="H154" s="70" t="s">
        <v>512</v>
      </c>
      <c r="I154" s="91"/>
    </row>
    <row r="155" spans="1:9" s="150" customFormat="1" ht="15">
      <c r="A155" s="142">
        <v>2</v>
      </c>
      <c r="B155" s="143" t="s">
        <v>65</v>
      </c>
      <c r="C155" s="144">
        <f>C156</f>
        <v>20300</v>
      </c>
      <c r="D155" s="144">
        <f>D156</f>
        <v>900</v>
      </c>
      <c r="E155" s="145"/>
      <c r="F155" s="146"/>
      <c r="G155" s="151"/>
      <c r="H155" s="146"/>
      <c r="I155" s="149"/>
    </row>
    <row r="156" spans="1:9" s="8" customFormat="1" ht="15">
      <c r="A156" s="66"/>
      <c r="B156" s="67" t="s">
        <v>94</v>
      </c>
      <c r="C156" s="1">
        <v>20300</v>
      </c>
      <c r="D156" s="1">
        <v>900</v>
      </c>
      <c r="E156" s="68" t="s">
        <v>97</v>
      </c>
      <c r="F156" s="70" t="s">
        <v>577</v>
      </c>
      <c r="G156" s="99" t="s">
        <v>345</v>
      </c>
      <c r="H156" s="70" t="s">
        <v>512</v>
      </c>
      <c r="I156" s="91"/>
    </row>
    <row r="157" spans="1:9" s="150" customFormat="1" ht="15">
      <c r="A157" s="142">
        <v>3</v>
      </c>
      <c r="B157" s="143" t="s">
        <v>33</v>
      </c>
      <c r="C157" s="144">
        <f>C158</f>
        <v>12697</v>
      </c>
      <c r="D157" s="144">
        <f>D158</f>
        <v>2336</v>
      </c>
      <c r="E157" s="142"/>
      <c r="F157" s="146"/>
      <c r="G157" s="151"/>
      <c r="H157" s="146"/>
      <c r="I157" s="149"/>
    </row>
    <row r="158" spans="1:9" s="8" customFormat="1" ht="15">
      <c r="A158" s="66"/>
      <c r="B158" s="67" t="s">
        <v>96</v>
      </c>
      <c r="C158" s="1">
        <v>12697</v>
      </c>
      <c r="D158" s="1">
        <v>2336</v>
      </c>
      <c r="E158" s="68" t="s">
        <v>99</v>
      </c>
      <c r="F158" s="70" t="s">
        <v>577</v>
      </c>
      <c r="G158" s="99" t="s">
        <v>345</v>
      </c>
      <c r="H158" s="70" t="s">
        <v>512</v>
      </c>
      <c r="I158" s="91"/>
    </row>
    <row r="159" spans="1:9" s="150" customFormat="1" ht="15">
      <c r="A159" s="142">
        <v>4</v>
      </c>
      <c r="B159" s="143" t="s">
        <v>34</v>
      </c>
      <c r="C159" s="144">
        <f>C160</f>
        <v>7493</v>
      </c>
      <c r="D159" s="144">
        <f>D160</f>
        <v>2118</v>
      </c>
      <c r="E159" s="142"/>
      <c r="F159" s="146"/>
      <c r="G159" s="151"/>
      <c r="H159" s="146"/>
      <c r="I159" s="149"/>
    </row>
    <row r="160" spans="1:9" s="8" customFormat="1" ht="15">
      <c r="A160" s="66"/>
      <c r="B160" s="67" t="s">
        <v>98</v>
      </c>
      <c r="C160" s="1">
        <v>7493</v>
      </c>
      <c r="D160" s="1">
        <v>2118</v>
      </c>
      <c r="E160" s="68" t="s">
        <v>489</v>
      </c>
      <c r="F160" s="70" t="s">
        <v>577</v>
      </c>
      <c r="G160" s="99" t="s">
        <v>345</v>
      </c>
      <c r="H160" s="70" t="s">
        <v>512</v>
      </c>
      <c r="I160" s="91"/>
    </row>
    <row r="161" spans="1:9" s="80" customFormat="1" ht="15">
      <c r="A161" s="71">
        <v>5</v>
      </c>
      <c r="B161" s="102" t="s">
        <v>35</v>
      </c>
      <c r="C161" s="103">
        <f>C162</f>
        <v>7656</v>
      </c>
      <c r="D161" s="103">
        <f>D162</f>
        <v>1397</v>
      </c>
      <c r="E161" s="104"/>
      <c r="F161" s="70"/>
      <c r="G161" s="99"/>
      <c r="H161" s="70"/>
      <c r="I161" s="93"/>
    </row>
    <row r="162" spans="1:9" s="8" customFormat="1" ht="15">
      <c r="A162" s="94"/>
      <c r="B162" s="105" t="s">
        <v>100</v>
      </c>
      <c r="C162" s="106">
        <v>7656</v>
      </c>
      <c r="D162" s="106">
        <v>1397</v>
      </c>
      <c r="E162" s="90" t="s">
        <v>97</v>
      </c>
      <c r="F162" s="70" t="s">
        <v>577</v>
      </c>
      <c r="G162" s="99" t="s">
        <v>345</v>
      </c>
      <c r="H162" s="70" t="s">
        <v>512</v>
      </c>
      <c r="I162" s="91"/>
    </row>
    <row r="163" spans="1:9" s="150" customFormat="1" ht="15">
      <c r="A163" s="142">
        <v>6</v>
      </c>
      <c r="B163" s="143" t="s">
        <v>36</v>
      </c>
      <c r="C163" s="144">
        <f>C164</f>
        <v>16578</v>
      </c>
      <c r="D163" s="144">
        <f>D164</f>
        <v>975</v>
      </c>
      <c r="E163" s="145"/>
      <c r="F163" s="146"/>
      <c r="G163" s="151"/>
      <c r="H163" s="146"/>
      <c r="I163" s="149"/>
    </row>
    <row r="164" spans="1:9" s="8" customFormat="1" ht="15">
      <c r="A164" s="66"/>
      <c r="B164" s="67" t="s">
        <v>101</v>
      </c>
      <c r="C164" s="1">
        <v>16578</v>
      </c>
      <c r="D164" s="1">
        <v>975</v>
      </c>
      <c r="E164" s="68" t="s">
        <v>111</v>
      </c>
      <c r="F164" s="70" t="s">
        <v>577</v>
      </c>
      <c r="G164" s="99" t="s">
        <v>345</v>
      </c>
      <c r="H164" s="70" t="s">
        <v>512</v>
      </c>
      <c r="I164" s="91"/>
    </row>
    <row r="165" spans="1:9" s="150" customFormat="1" ht="15">
      <c r="A165" s="142">
        <v>7</v>
      </c>
      <c r="B165" s="143" t="s">
        <v>37</v>
      </c>
      <c r="C165" s="144">
        <f>C166</f>
        <v>4954</v>
      </c>
      <c r="D165" s="144">
        <v>414</v>
      </c>
      <c r="E165" s="142"/>
      <c r="F165" s="146"/>
      <c r="G165" s="151"/>
      <c r="H165" s="146"/>
      <c r="I165" s="149"/>
    </row>
    <row r="166" spans="1:9" s="8" customFormat="1" ht="15">
      <c r="A166" s="66"/>
      <c r="B166" s="67" t="s">
        <v>103</v>
      </c>
      <c r="C166" s="1">
        <v>4954</v>
      </c>
      <c r="D166" s="1">
        <v>1017</v>
      </c>
      <c r="E166" s="68" t="s">
        <v>102</v>
      </c>
      <c r="F166" s="70" t="s">
        <v>577</v>
      </c>
      <c r="G166" s="99" t="s">
        <v>345</v>
      </c>
      <c r="H166" s="70" t="s">
        <v>512</v>
      </c>
      <c r="I166" s="91"/>
    </row>
    <row r="167" spans="1:9" s="150" customFormat="1" ht="15">
      <c r="A167" s="142">
        <v>8</v>
      </c>
      <c r="B167" s="143" t="s">
        <v>73</v>
      </c>
      <c r="C167" s="144">
        <f>C168+C169</f>
        <v>18319</v>
      </c>
      <c r="D167" s="144">
        <f>D168+D169</f>
        <v>1060</v>
      </c>
      <c r="E167" s="145"/>
      <c r="F167" s="146"/>
      <c r="G167" s="151"/>
      <c r="H167" s="146"/>
      <c r="I167" s="149"/>
    </row>
    <row r="168" spans="1:9" s="8" customFormat="1" ht="15">
      <c r="A168" s="66"/>
      <c r="B168" s="67" t="s">
        <v>104</v>
      </c>
      <c r="C168" s="1">
        <v>8199</v>
      </c>
      <c r="D168" s="1">
        <v>772</v>
      </c>
      <c r="E168" s="68" t="s">
        <v>340</v>
      </c>
      <c r="F168" s="70" t="s">
        <v>577</v>
      </c>
      <c r="G168" s="99" t="s">
        <v>345</v>
      </c>
      <c r="H168" s="70" t="s">
        <v>512</v>
      </c>
      <c r="I168" s="91"/>
    </row>
    <row r="169" spans="1:9" s="8" customFormat="1" ht="15">
      <c r="A169" s="66"/>
      <c r="B169" s="67" t="s">
        <v>104</v>
      </c>
      <c r="C169" s="1">
        <v>10120</v>
      </c>
      <c r="D169" s="1">
        <v>288</v>
      </c>
      <c r="E169" s="68" t="s">
        <v>105</v>
      </c>
      <c r="F169" s="70" t="s">
        <v>577</v>
      </c>
      <c r="G169" s="99" t="s">
        <v>345</v>
      </c>
      <c r="H169" s="70" t="s">
        <v>512</v>
      </c>
      <c r="I169" s="91"/>
    </row>
    <row r="170" spans="1:9" s="150" customFormat="1" ht="15">
      <c r="A170" s="142">
        <v>9</v>
      </c>
      <c r="B170" s="143" t="s">
        <v>38</v>
      </c>
      <c r="C170" s="144">
        <f>C171</f>
        <v>16489</v>
      </c>
      <c r="D170" s="144">
        <f>D171</f>
        <v>792</v>
      </c>
      <c r="E170" s="145"/>
      <c r="F170" s="146"/>
      <c r="G170" s="151"/>
      <c r="H170" s="146"/>
      <c r="I170" s="149"/>
    </row>
    <row r="171" spans="1:9" s="8" customFormat="1" ht="15">
      <c r="A171" s="66"/>
      <c r="B171" s="67" t="s">
        <v>191</v>
      </c>
      <c r="C171" s="1">
        <v>16489</v>
      </c>
      <c r="D171" s="1">
        <v>792</v>
      </c>
      <c r="E171" s="68" t="s">
        <v>300</v>
      </c>
      <c r="F171" s="70" t="s">
        <v>577</v>
      </c>
      <c r="G171" s="99" t="s">
        <v>345</v>
      </c>
      <c r="H171" s="70" t="s">
        <v>512</v>
      </c>
      <c r="I171" s="91"/>
    </row>
    <row r="172" spans="1:9" s="150" customFormat="1" ht="15">
      <c r="A172" s="142">
        <v>10</v>
      </c>
      <c r="B172" s="143" t="s">
        <v>39</v>
      </c>
      <c r="C172" s="144">
        <f>C173+C174</f>
        <v>7146</v>
      </c>
      <c r="D172" s="144">
        <f>D173+D174</f>
        <v>1603</v>
      </c>
      <c r="E172" s="145"/>
      <c r="F172" s="146"/>
      <c r="G172" s="151"/>
      <c r="H172" s="146"/>
      <c r="I172" s="149"/>
    </row>
    <row r="173" spans="1:9" s="8" customFormat="1" ht="15">
      <c r="A173" s="66"/>
      <c r="B173" s="67" t="s">
        <v>107</v>
      </c>
      <c r="C173" s="1">
        <v>5743</v>
      </c>
      <c r="D173" s="1">
        <v>1314</v>
      </c>
      <c r="E173" s="68" t="s">
        <v>109</v>
      </c>
      <c r="F173" s="70" t="s">
        <v>577</v>
      </c>
      <c r="G173" s="99" t="s">
        <v>345</v>
      </c>
      <c r="H173" s="70" t="s">
        <v>512</v>
      </c>
      <c r="I173" s="91"/>
    </row>
    <row r="174" spans="1:9" s="8" customFormat="1" ht="15">
      <c r="A174" s="66"/>
      <c r="B174" s="67" t="s">
        <v>107</v>
      </c>
      <c r="C174" s="1">
        <v>1403</v>
      </c>
      <c r="D174" s="1">
        <v>289</v>
      </c>
      <c r="E174" s="68" t="s">
        <v>108</v>
      </c>
      <c r="F174" s="70" t="s">
        <v>577</v>
      </c>
      <c r="G174" s="99" t="s">
        <v>345</v>
      </c>
      <c r="H174" s="70" t="s">
        <v>512</v>
      </c>
      <c r="I174" s="91"/>
    </row>
    <row r="175" spans="1:9" s="150" customFormat="1" ht="15">
      <c r="A175" s="142">
        <v>11</v>
      </c>
      <c r="B175" s="143" t="s">
        <v>72</v>
      </c>
      <c r="C175" s="144">
        <f>C176</f>
        <v>22964</v>
      </c>
      <c r="D175" s="144">
        <f>D176</f>
        <v>826</v>
      </c>
      <c r="E175" s="145"/>
      <c r="F175" s="146"/>
      <c r="G175" s="151"/>
      <c r="H175" s="146"/>
      <c r="I175" s="149"/>
    </row>
    <row r="176" spans="1:9" s="8" customFormat="1" ht="15">
      <c r="A176" s="66"/>
      <c r="B176" s="67" t="s">
        <v>110</v>
      </c>
      <c r="C176" s="1">
        <v>22964</v>
      </c>
      <c r="D176" s="1">
        <v>826</v>
      </c>
      <c r="E176" s="68" t="s">
        <v>97</v>
      </c>
      <c r="F176" s="70" t="s">
        <v>577</v>
      </c>
      <c r="G176" s="99" t="s">
        <v>345</v>
      </c>
      <c r="H176" s="70" t="s">
        <v>512</v>
      </c>
      <c r="I176" s="91"/>
    </row>
    <row r="177" spans="1:9" s="150" customFormat="1" ht="15">
      <c r="A177" s="142">
        <v>12</v>
      </c>
      <c r="B177" s="143" t="s">
        <v>40</v>
      </c>
      <c r="C177" s="144">
        <f>C178</f>
        <v>5900</v>
      </c>
      <c r="D177" s="144">
        <f>D178</f>
        <v>851</v>
      </c>
      <c r="E177" s="145"/>
      <c r="F177" s="146"/>
      <c r="G177" s="151"/>
      <c r="H177" s="146"/>
      <c r="I177" s="149"/>
    </row>
    <row r="178" spans="1:9" s="8" customFormat="1" ht="15">
      <c r="A178" s="66"/>
      <c r="B178" s="67" t="s">
        <v>112</v>
      </c>
      <c r="C178" s="1">
        <v>5900</v>
      </c>
      <c r="D178" s="1">
        <v>851</v>
      </c>
      <c r="E178" s="68" t="s">
        <v>332</v>
      </c>
      <c r="F178" s="70" t="s">
        <v>577</v>
      </c>
      <c r="G178" s="99" t="s">
        <v>345</v>
      </c>
      <c r="H178" s="70" t="s">
        <v>512</v>
      </c>
      <c r="I178" s="91"/>
    </row>
    <row r="179" spans="1:9" s="150" customFormat="1" ht="15">
      <c r="A179" s="142">
        <v>13</v>
      </c>
      <c r="B179" s="143" t="s">
        <v>68</v>
      </c>
      <c r="C179" s="144">
        <f>C180</f>
        <v>13096</v>
      </c>
      <c r="D179" s="144">
        <f>D180</f>
        <v>1438</v>
      </c>
      <c r="E179" s="145"/>
      <c r="F179" s="146"/>
      <c r="G179" s="151"/>
      <c r="H179" s="146"/>
      <c r="I179" s="149"/>
    </row>
    <row r="180" spans="1:9" s="8" customFormat="1" ht="15">
      <c r="A180" s="66"/>
      <c r="B180" s="67" t="s">
        <v>351</v>
      </c>
      <c r="C180" s="1">
        <v>13096</v>
      </c>
      <c r="D180" s="1">
        <f>668+770</f>
        <v>1438</v>
      </c>
      <c r="E180" s="68" t="s">
        <v>318</v>
      </c>
      <c r="F180" s="70" t="s">
        <v>577</v>
      </c>
      <c r="G180" s="99" t="s">
        <v>345</v>
      </c>
      <c r="H180" s="70" t="s">
        <v>512</v>
      </c>
      <c r="I180" s="91"/>
    </row>
    <row r="181" spans="1:9" s="150" customFormat="1" ht="15">
      <c r="A181" s="142">
        <v>14</v>
      </c>
      <c r="B181" s="143" t="s">
        <v>74</v>
      </c>
      <c r="C181" s="144">
        <v>6607</v>
      </c>
      <c r="D181" s="144">
        <v>1288</v>
      </c>
      <c r="E181" s="145"/>
      <c r="F181" s="146"/>
      <c r="G181" s="151"/>
      <c r="H181" s="146"/>
      <c r="I181" s="149"/>
    </row>
    <row r="182" spans="1:9" s="8" customFormat="1" ht="15">
      <c r="A182" s="66"/>
      <c r="B182" s="67" t="s">
        <v>352</v>
      </c>
      <c r="C182" s="1">
        <v>4831</v>
      </c>
      <c r="D182" s="1">
        <v>1463</v>
      </c>
      <c r="E182" s="68" t="s">
        <v>283</v>
      </c>
      <c r="F182" s="70" t="s">
        <v>577</v>
      </c>
      <c r="G182" s="99" t="s">
        <v>345</v>
      </c>
      <c r="H182" s="70" t="s">
        <v>512</v>
      </c>
      <c r="I182" s="91"/>
    </row>
    <row r="183" spans="1:9" s="8" customFormat="1" ht="15">
      <c r="A183" s="66"/>
      <c r="B183" s="67" t="s">
        <v>353</v>
      </c>
      <c r="C183" s="1">
        <v>1776</v>
      </c>
      <c r="D183" s="1">
        <v>78</v>
      </c>
      <c r="E183" s="68" t="s">
        <v>282</v>
      </c>
      <c r="F183" s="70" t="s">
        <v>577</v>
      </c>
      <c r="G183" s="99" t="s">
        <v>345</v>
      </c>
      <c r="H183" s="70" t="s">
        <v>512</v>
      </c>
      <c r="I183" s="91"/>
    </row>
    <row r="184" spans="1:9" s="80" customFormat="1" ht="15">
      <c r="A184" s="73"/>
      <c r="B184" s="74" t="s">
        <v>41</v>
      </c>
      <c r="C184" s="77"/>
      <c r="D184" s="77"/>
      <c r="E184" s="76"/>
      <c r="F184" s="70"/>
      <c r="G184" s="99"/>
      <c r="H184" s="70"/>
      <c r="I184" s="93"/>
    </row>
    <row r="185" spans="1:9" s="150" customFormat="1" ht="15">
      <c r="A185" s="142">
        <v>1</v>
      </c>
      <c r="B185" s="143" t="s">
        <v>42</v>
      </c>
      <c r="C185" s="144">
        <f>SUM(C186:C188)</f>
        <v>11270</v>
      </c>
      <c r="D185" s="144">
        <f>SUM(D186:D188)</f>
        <v>1576</v>
      </c>
      <c r="E185" s="145"/>
      <c r="F185" s="146"/>
      <c r="G185" s="151"/>
      <c r="H185" s="146"/>
      <c r="I185" s="149"/>
    </row>
    <row r="186" spans="1:9" s="8" customFormat="1" ht="15">
      <c r="A186" s="66"/>
      <c r="B186" s="67" t="s">
        <v>354</v>
      </c>
      <c r="C186" s="1">
        <v>8881</v>
      </c>
      <c r="D186" s="1">
        <v>1336</v>
      </c>
      <c r="E186" s="68" t="s">
        <v>182</v>
      </c>
      <c r="F186" s="70" t="s">
        <v>577</v>
      </c>
      <c r="G186" s="99" t="s">
        <v>345</v>
      </c>
      <c r="H186" s="70" t="s">
        <v>512</v>
      </c>
      <c r="I186" s="91"/>
    </row>
    <row r="187" spans="1:9" s="8" customFormat="1" ht="15">
      <c r="A187" s="66"/>
      <c r="B187" s="67" t="s">
        <v>95</v>
      </c>
      <c r="C187" s="1">
        <v>1205</v>
      </c>
      <c r="D187" s="1">
        <v>142</v>
      </c>
      <c r="E187" s="68" t="s">
        <v>183</v>
      </c>
      <c r="F187" s="70" t="s">
        <v>577</v>
      </c>
      <c r="G187" s="99" t="s">
        <v>345</v>
      </c>
      <c r="H187" s="70" t="s">
        <v>512</v>
      </c>
      <c r="I187" s="91"/>
    </row>
    <row r="188" spans="1:9" s="8" customFormat="1" ht="15">
      <c r="A188" s="66"/>
      <c r="B188" s="67" t="s">
        <v>355</v>
      </c>
      <c r="C188" s="1">
        <v>1184</v>
      </c>
      <c r="D188" s="1">
        <v>98</v>
      </c>
      <c r="E188" s="68" t="s">
        <v>182</v>
      </c>
      <c r="F188" s="70" t="s">
        <v>577</v>
      </c>
      <c r="G188" s="99" t="s">
        <v>345</v>
      </c>
      <c r="H188" s="70" t="s">
        <v>512</v>
      </c>
      <c r="I188" s="91"/>
    </row>
    <row r="189" spans="1:9" s="150" customFormat="1" ht="15">
      <c r="A189" s="142">
        <v>2</v>
      </c>
      <c r="B189" s="143" t="s">
        <v>43</v>
      </c>
      <c r="C189" s="144">
        <f>SUM(C190:C192)</f>
        <v>8752</v>
      </c>
      <c r="D189" s="144">
        <f>SUM(D190:D192)</f>
        <v>1261</v>
      </c>
      <c r="E189" s="145"/>
      <c r="F189" s="146"/>
      <c r="G189" s="151"/>
      <c r="H189" s="146"/>
      <c r="I189" s="149"/>
    </row>
    <row r="190" spans="1:9" s="8" customFormat="1" ht="15">
      <c r="A190" s="66"/>
      <c r="B190" s="67" t="s">
        <v>356</v>
      </c>
      <c r="C190" s="1">
        <v>7124</v>
      </c>
      <c r="D190" s="1">
        <v>835</v>
      </c>
      <c r="E190" s="68" t="s">
        <v>138</v>
      </c>
      <c r="F190" s="70" t="s">
        <v>577</v>
      </c>
      <c r="G190" s="99" t="s">
        <v>345</v>
      </c>
      <c r="H190" s="70" t="s">
        <v>512</v>
      </c>
      <c r="I190" s="91"/>
    </row>
    <row r="191" spans="1:9" s="8" customFormat="1" ht="33.75" customHeight="1">
      <c r="A191" s="66"/>
      <c r="B191" s="107" t="s">
        <v>356</v>
      </c>
      <c r="C191" s="82">
        <v>713</v>
      </c>
      <c r="D191" s="82">
        <v>152</v>
      </c>
      <c r="E191" s="83" t="s">
        <v>174</v>
      </c>
      <c r="F191" s="70" t="s">
        <v>577</v>
      </c>
      <c r="G191" s="70" t="s">
        <v>329</v>
      </c>
      <c r="H191" s="140" t="s">
        <v>631</v>
      </c>
      <c r="I191" s="91"/>
    </row>
    <row r="192" spans="1:9" s="8" customFormat="1" ht="15">
      <c r="A192" s="66"/>
      <c r="B192" s="67" t="s">
        <v>357</v>
      </c>
      <c r="C192" s="1">
        <v>915</v>
      </c>
      <c r="D192" s="1">
        <v>274</v>
      </c>
      <c r="E192" s="68" t="s">
        <v>139</v>
      </c>
      <c r="F192" s="70" t="s">
        <v>577</v>
      </c>
      <c r="G192" s="69" t="s">
        <v>345</v>
      </c>
      <c r="H192" s="70" t="s">
        <v>512</v>
      </c>
      <c r="I192" s="91"/>
    </row>
    <row r="193" spans="1:9" s="150" customFormat="1" ht="15">
      <c r="A193" s="142">
        <v>3</v>
      </c>
      <c r="B193" s="143" t="s">
        <v>81</v>
      </c>
      <c r="C193" s="144">
        <f>SUM(C194:C197)</f>
        <v>15312</v>
      </c>
      <c r="D193" s="144">
        <f>SUM(D194:D197)</f>
        <v>1350</v>
      </c>
      <c r="E193" s="145"/>
      <c r="F193" s="146"/>
      <c r="G193" s="147"/>
      <c r="H193" s="146"/>
      <c r="I193" s="149"/>
    </row>
    <row r="194" spans="1:9" s="8" customFormat="1" ht="30">
      <c r="A194" s="66"/>
      <c r="B194" s="81" t="s">
        <v>348</v>
      </c>
      <c r="C194" s="82">
        <v>8765</v>
      </c>
      <c r="D194" s="82">
        <v>585</v>
      </c>
      <c r="E194" s="83" t="s">
        <v>134</v>
      </c>
      <c r="F194" s="70" t="s">
        <v>577</v>
      </c>
      <c r="G194" s="69" t="s">
        <v>345</v>
      </c>
      <c r="H194" s="70" t="s">
        <v>512</v>
      </c>
      <c r="I194" s="88" t="s">
        <v>647</v>
      </c>
    </row>
    <row r="195" spans="1:9" s="8" customFormat="1" ht="15">
      <c r="A195" s="66"/>
      <c r="B195" s="67" t="s">
        <v>358</v>
      </c>
      <c r="C195" s="1">
        <v>4534</v>
      </c>
      <c r="D195" s="1">
        <v>494</v>
      </c>
      <c r="E195" s="68" t="s">
        <v>135</v>
      </c>
      <c r="F195" s="70" t="s">
        <v>577</v>
      </c>
      <c r="G195" s="69" t="s">
        <v>345</v>
      </c>
      <c r="H195" s="70" t="s">
        <v>512</v>
      </c>
      <c r="I195" s="91"/>
    </row>
    <row r="196" spans="1:9" s="8" customFormat="1" ht="15">
      <c r="A196" s="66"/>
      <c r="B196" s="67" t="s">
        <v>359</v>
      </c>
      <c r="C196" s="1">
        <v>1083</v>
      </c>
      <c r="D196" s="1">
        <v>156</v>
      </c>
      <c r="E196" s="68" t="s">
        <v>136</v>
      </c>
      <c r="F196" s="70" t="s">
        <v>577</v>
      </c>
      <c r="G196" s="69" t="s">
        <v>345</v>
      </c>
      <c r="H196" s="70" t="s">
        <v>512</v>
      </c>
      <c r="I196" s="91"/>
    </row>
    <row r="197" spans="1:9" s="8" customFormat="1" ht="15">
      <c r="A197" s="66"/>
      <c r="B197" s="67" t="s">
        <v>360</v>
      </c>
      <c r="C197" s="1">
        <v>930</v>
      </c>
      <c r="D197" s="1">
        <v>115</v>
      </c>
      <c r="E197" s="68" t="s">
        <v>137</v>
      </c>
      <c r="F197" s="70" t="s">
        <v>577</v>
      </c>
      <c r="G197" s="69" t="s">
        <v>345</v>
      </c>
      <c r="H197" s="70" t="s">
        <v>512</v>
      </c>
      <c r="I197" s="91" t="s">
        <v>326</v>
      </c>
    </row>
    <row r="198" spans="1:9" s="80" customFormat="1" ht="15">
      <c r="A198" s="73">
        <v>4</v>
      </c>
      <c r="B198" s="74" t="s">
        <v>44</v>
      </c>
      <c r="C198" s="84">
        <f>C199+C200</f>
        <v>17938</v>
      </c>
      <c r="D198" s="84">
        <f>D199+D200</f>
        <v>614</v>
      </c>
      <c r="E198" s="85"/>
      <c r="F198" s="70"/>
      <c r="G198" s="69"/>
      <c r="H198" s="70"/>
      <c r="I198" s="93"/>
    </row>
    <row r="199" spans="1:9" s="8" customFormat="1" ht="15">
      <c r="A199" s="66"/>
      <c r="B199" s="67" t="s">
        <v>94</v>
      </c>
      <c r="C199" s="1">
        <v>16438</v>
      </c>
      <c r="D199" s="1">
        <v>374</v>
      </c>
      <c r="E199" s="68" t="s">
        <v>132</v>
      </c>
      <c r="F199" s="70" t="s">
        <v>577</v>
      </c>
      <c r="G199" s="69" t="s">
        <v>345</v>
      </c>
      <c r="H199" s="70" t="s">
        <v>512</v>
      </c>
      <c r="I199" s="91"/>
    </row>
    <row r="200" spans="1:9" s="8" customFormat="1" ht="15">
      <c r="A200" s="66"/>
      <c r="B200" s="67" t="s">
        <v>361</v>
      </c>
      <c r="C200" s="1">
        <v>1500</v>
      </c>
      <c r="D200" s="1">
        <v>240</v>
      </c>
      <c r="E200" s="68" t="s">
        <v>131</v>
      </c>
      <c r="F200" s="70" t="s">
        <v>577</v>
      </c>
      <c r="G200" s="69" t="s">
        <v>345</v>
      </c>
      <c r="H200" s="70" t="s">
        <v>512</v>
      </c>
      <c r="I200" s="91"/>
    </row>
    <row r="201" spans="1:9" s="150" customFormat="1" ht="15">
      <c r="A201" s="142">
        <v>5</v>
      </c>
      <c r="B201" s="143" t="s">
        <v>45</v>
      </c>
      <c r="C201" s="144">
        <f>C202+C203</f>
        <v>12342</v>
      </c>
      <c r="D201" s="144">
        <f>D202+D203</f>
        <v>840</v>
      </c>
      <c r="E201" s="145"/>
      <c r="F201" s="146"/>
      <c r="G201" s="147"/>
      <c r="H201" s="146"/>
      <c r="I201" s="149"/>
    </row>
    <row r="202" spans="1:9" s="8" customFormat="1" ht="15">
      <c r="A202" s="66"/>
      <c r="B202" s="67" t="s">
        <v>362</v>
      </c>
      <c r="C202" s="1">
        <v>2571</v>
      </c>
      <c r="D202" s="1">
        <v>240</v>
      </c>
      <c r="E202" s="68" t="s">
        <v>129</v>
      </c>
      <c r="F202" s="70" t="s">
        <v>577</v>
      </c>
      <c r="G202" s="69" t="s">
        <v>345</v>
      </c>
      <c r="H202" s="70" t="s">
        <v>512</v>
      </c>
      <c r="I202" s="91"/>
    </row>
    <row r="203" spans="1:9" s="8" customFormat="1" ht="15">
      <c r="A203" s="66"/>
      <c r="B203" s="67" t="s">
        <v>363</v>
      </c>
      <c r="C203" s="1">
        <v>9771</v>
      </c>
      <c r="D203" s="1">
        <v>600</v>
      </c>
      <c r="E203" s="68" t="s">
        <v>130</v>
      </c>
      <c r="F203" s="70" t="s">
        <v>577</v>
      </c>
      <c r="G203" s="69" t="s">
        <v>345</v>
      </c>
      <c r="H203" s="70" t="s">
        <v>512</v>
      </c>
      <c r="I203" s="91"/>
    </row>
    <row r="204" spans="1:9" s="80" customFormat="1" ht="15">
      <c r="A204" s="73">
        <v>6</v>
      </c>
      <c r="B204" s="74" t="s">
        <v>46</v>
      </c>
      <c r="C204" s="84">
        <f>SUM(C205:C210)</f>
        <v>21849</v>
      </c>
      <c r="D204" s="84">
        <f>SUM(D205:D210)</f>
        <v>1815</v>
      </c>
      <c r="E204" s="85"/>
      <c r="F204" s="70"/>
      <c r="G204" s="69"/>
      <c r="H204" s="70"/>
      <c r="I204" s="93"/>
    </row>
    <row r="205" spans="1:9" s="8" customFormat="1" ht="15">
      <c r="A205" s="66"/>
      <c r="B205" s="67" t="s">
        <v>574</v>
      </c>
      <c r="C205" s="1">
        <v>9582</v>
      </c>
      <c r="D205" s="1">
        <v>989</v>
      </c>
      <c r="E205" s="68" t="s">
        <v>203</v>
      </c>
      <c r="F205" s="70" t="s">
        <v>577</v>
      </c>
      <c r="G205" s="69" t="s">
        <v>345</v>
      </c>
      <c r="H205" s="70" t="s">
        <v>512</v>
      </c>
      <c r="I205" s="91"/>
    </row>
    <row r="206" spans="1:9" s="8" customFormat="1" ht="15">
      <c r="A206" s="66"/>
      <c r="B206" s="67" t="s">
        <v>364</v>
      </c>
      <c r="C206" s="1">
        <v>10548</v>
      </c>
      <c r="D206" s="1">
        <v>297</v>
      </c>
      <c r="E206" s="68" t="s">
        <v>204</v>
      </c>
      <c r="F206" s="70" t="s">
        <v>577</v>
      </c>
      <c r="G206" s="69" t="s">
        <v>345</v>
      </c>
      <c r="H206" s="70" t="s">
        <v>512</v>
      </c>
      <c r="I206" s="91"/>
    </row>
    <row r="207" spans="1:9" s="8" customFormat="1" ht="15">
      <c r="A207" s="66"/>
      <c r="B207" s="67" t="s">
        <v>365</v>
      </c>
      <c r="C207" s="1">
        <v>250</v>
      </c>
      <c r="D207" s="1">
        <v>96</v>
      </c>
      <c r="E207" s="68" t="s">
        <v>202</v>
      </c>
      <c r="F207" s="70" t="s">
        <v>577</v>
      </c>
      <c r="G207" s="69" t="s">
        <v>345</v>
      </c>
      <c r="H207" s="70" t="s">
        <v>512</v>
      </c>
      <c r="I207" s="91"/>
    </row>
    <row r="208" spans="1:9" s="8" customFormat="1" ht="30">
      <c r="A208" s="66"/>
      <c r="B208" s="67" t="s">
        <v>638</v>
      </c>
      <c r="C208" s="1">
        <v>447</v>
      </c>
      <c r="D208" s="1">
        <v>96</v>
      </c>
      <c r="E208" s="68" t="s">
        <v>639</v>
      </c>
      <c r="F208" s="70" t="s">
        <v>577</v>
      </c>
      <c r="G208" s="69" t="s">
        <v>329</v>
      </c>
      <c r="H208" s="70" t="s">
        <v>633</v>
      </c>
      <c r="I208" s="91"/>
    </row>
    <row r="209" spans="1:9" s="8" customFormat="1" ht="15">
      <c r="A209" s="66"/>
      <c r="B209" s="67" t="s">
        <v>366</v>
      </c>
      <c r="C209" s="1">
        <v>355</v>
      </c>
      <c r="D209" s="1">
        <v>255</v>
      </c>
      <c r="E209" s="68" t="s">
        <v>97</v>
      </c>
      <c r="F209" s="70" t="s">
        <v>577</v>
      </c>
      <c r="G209" s="69" t="s">
        <v>345</v>
      </c>
      <c r="H209" s="70" t="s">
        <v>512</v>
      </c>
      <c r="I209" s="91"/>
    </row>
    <row r="210" spans="1:9" s="108" customFormat="1" ht="28.5" customHeight="1">
      <c r="A210" s="107"/>
      <c r="B210" s="107" t="s">
        <v>367</v>
      </c>
      <c r="C210" s="82">
        <v>667</v>
      </c>
      <c r="D210" s="82">
        <v>82</v>
      </c>
      <c r="E210" s="83" t="s">
        <v>105</v>
      </c>
      <c r="F210" s="70" t="s">
        <v>577</v>
      </c>
      <c r="G210" s="69" t="s">
        <v>329</v>
      </c>
      <c r="H210" s="2" t="s">
        <v>147</v>
      </c>
      <c r="I210" s="105"/>
    </row>
    <row r="211" spans="1:9" s="150" customFormat="1" ht="15">
      <c r="A211" s="142">
        <v>7</v>
      </c>
      <c r="B211" s="143" t="s">
        <v>154</v>
      </c>
      <c r="C211" s="144">
        <f>SUM(C212:C213)</f>
        <v>8014</v>
      </c>
      <c r="D211" s="144">
        <f>SUM(D212:D213)</f>
        <v>1529</v>
      </c>
      <c r="E211" s="145"/>
      <c r="F211" s="146"/>
      <c r="G211" s="147"/>
      <c r="H211" s="144"/>
      <c r="I211" s="149"/>
    </row>
    <row r="212" spans="1:9" s="8" customFormat="1" ht="15">
      <c r="A212" s="66"/>
      <c r="B212" s="81" t="s">
        <v>368</v>
      </c>
      <c r="C212" s="82">
        <v>1082</v>
      </c>
      <c r="D212" s="82">
        <v>196</v>
      </c>
      <c r="E212" s="83" t="s">
        <v>158</v>
      </c>
      <c r="F212" s="70" t="s">
        <v>577</v>
      </c>
      <c r="G212" s="69" t="s">
        <v>345</v>
      </c>
      <c r="H212" s="70" t="s">
        <v>512</v>
      </c>
      <c r="I212" s="91"/>
    </row>
    <row r="213" spans="1:9" s="8" customFormat="1" ht="15">
      <c r="A213" s="66"/>
      <c r="B213" s="67" t="s">
        <v>369</v>
      </c>
      <c r="C213" s="1">
        <v>6932</v>
      </c>
      <c r="D213" s="1">
        <v>1333</v>
      </c>
      <c r="E213" s="68" t="s">
        <v>157</v>
      </c>
      <c r="F213" s="70" t="s">
        <v>577</v>
      </c>
      <c r="G213" s="69" t="s">
        <v>345</v>
      </c>
      <c r="H213" s="70" t="s">
        <v>512</v>
      </c>
      <c r="I213" s="91"/>
    </row>
    <row r="214" spans="1:9" s="8" customFormat="1" ht="42.75" customHeight="1">
      <c r="A214" s="66"/>
      <c r="B214" s="81" t="s">
        <v>96</v>
      </c>
      <c r="C214" s="82">
        <v>6144</v>
      </c>
      <c r="D214" s="82">
        <v>654</v>
      </c>
      <c r="E214" s="83" t="s">
        <v>470</v>
      </c>
      <c r="F214" s="70" t="s">
        <v>577</v>
      </c>
      <c r="G214" s="70" t="s">
        <v>600</v>
      </c>
      <c r="H214" s="140" t="s">
        <v>597</v>
      </c>
      <c r="I214" s="88" t="s">
        <v>598</v>
      </c>
    </row>
    <row r="215" spans="1:9" s="150" customFormat="1" ht="15">
      <c r="A215" s="142">
        <v>8</v>
      </c>
      <c r="B215" s="143" t="s">
        <v>317</v>
      </c>
      <c r="C215" s="144">
        <f>C216+C217+C218+C219+C220</f>
        <v>25998</v>
      </c>
      <c r="D215" s="144">
        <f>D216+D217+D218+D219+D220</f>
        <v>1133.5</v>
      </c>
      <c r="E215" s="145"/>
      <c r="F215" s="146"/>
      <c r="G215" s="159"/>
      <c r="H215" s="146"/>
      <c r="I215" s="149"/>
    </row>
    <row r="216" spans="1:9" s="8" customFormat="1" ht="15">
      <c r="A216" s="66"/>
      <c r="B216" s="67" t="s">
        <v>514</v>
      </c>
      <c r="C216" s="1">
        <v>5222</v>
      </c>
      <c r="D216" s="1">
        <v>471</v>
      </c>
      <c r="E216" s="68" t="s">
        <v>196</v>
      </c>
      <c r="F216" s="70" t="s">
        <v>577</v>
      </c>
      <c r="G216" s="109" t="s">
        <v>345</v>
      </c>
      <c r="H216" s="70" t="s">
        <v>512</v>
      </c>
      <c r="I216" s="91"/>
    </row>
    <row r="217" spans="1:9" s="8" customFormat="1" ht="15">
      <c r="A217" s="66"/>
      <c r="B217" s="67" t="s">
        <v>515</v>
      </c>
      <c r="C217" s="1">
        <v>1101</v>
      </c>
      <c r="D217" s="1">
        <v>48</v>
      </c>
      <c r="E217" s="68" t="s">
        <v>198</v>
      </c>
      <c r="F217" s="70" t="s">
        <v>577</v>
      </c>
      <c r="G217" s="109" t="s">
        <v>345</v>
      </c>
      <c r="H217" s="70" t="s">
        <v>512</v>
      </c>
      <c r="I217" s="91"/>
    </row>
    <row r="218" spans="1:9" s="8" customFormat="1" ht="30" customHeight="1">
      <c r="A218" s="66"/>
      <c r="B218" s="81" t="s">
        <v>516</v>
      </c>
      <c r="C218" s="82">
        <v>2711</v>
      </c>
      <c r="D218" s="82">
        <v>51.5</v>
      </c>
      <c r="E218" s="83" t="s">
        <v>199</v>
      </c>
      <c r="F218" s="70" t="s">
        <v>577</v>
      </c>
      <c r="G218" s="70" t="s">
        <v>329</v>
      </c>
      <c r="H218" s="2" t="s">
        <v>633</v>
      </c>
      <c r="I218" s="91"/>
    </row>
    <row r="219" spans="1:9" s="8" customFormat="1" ht="30" customHeight="1">
      <c r="A219" s="66"/>
      <c r="B219" s="81" t="s">
        <v>517</v>
      </c>
      <c r="C219" s="82">
        <v>1671</v>
      </c>
      <c r="D219" s="82">
        <v>138</v>
      </c>
      <c r="E219" s="83" t="s">
        <v>197</v>
      </c>
      <c r="F219" s="70" t="s">
        <v>577</v>
      </c>
      <c r="G219" s="110" t="s">
        <v>329</v>
      </c>
      <c r="H219" s="2" t="s">
        <v>633</v>
      </c>
      <c r="I219" s="91"/>
    </row>
    <row r="220" spans="1:9" s="8" customFormat="1" ht="15">
      <c r="A220" s="66"/>
      <c r="B220" s="81" t="s">
        <v>518</v>
      </c>
      <c r="C220" s="82">
        <v>15293</v>
      </c>
      <c r="D220" s="82">
        <v>425</v>
      </c>
      <c r="E220" s="83" t="s">
        <v>164</v>
      </c>
      <c r="F220" s="70" t="s">
        <v>577</v>
      </c>
      <c r="G220" s="69" t="s">
        <v>345</v>
      </c>
      <c r="H220" s="70" t="s">
        <v>512</v>
      </c>
      <c r="I220" s="91"/>
    </row>
    <row r="221" spans="1:9" s="150" customFormat="1" ht="15">
      <c r="A221" s="142">
        <v>9</v>
      </c>
      <c r="B221" s="143" t="s">
        <v>47</v>
      </c>
      <c r="C221" s="144">
        <f>SUM(C222:C312)</f>
        <v>427538</v>
      </c>
      <c r="D221" s="144">
        <f>SUM(D222:D312)</f>
        <v>54196</v>
      </c>
      <c r="E221" s="145"/>
      <c r="F221" s="146"/>
      <c r="G221" s="147"/>
      <c r="H221" s="148"/>
      <c r="I221" s="149"/>
    </row>
    <row r="222" spans="1:9" s="8" customFormat="1" ht="15">
      <c r="A222" s="66"/>
      <c r="B222" s="67" t="s">
        <v>371</v>
      </c>
      <c r="C222" s="1">
        <v>1300</v>
      </c>
      <c r="D222" s="1">
        <v>158</v>
      </c>
      <c r="E222" s="68" t="s">
        <v>206</v>
      </c>
      <c r="F222" s="70" t="s">
        <v>577</v>
      </c>
      <c r="G222" s="69" t="s">
        <v>345</v>
      </c>
      <c r="H222" s="70" t="s">
        <v>512</v>
      </c>
      <c r="I222" s="91"/>
    </row>
    <row r="223" spans="1:9" s="8" customFormat="1" ht="15">
      <c r="A223" s="66"/>
      <c r="B223" s="67" t="s">
        <v>370</v>
      </c>
      <c r="C223" s="1">
        <v>9249</v>
      </c>
      <c r="D223" s="1">
        <v>908</v>
      </c>
      <c r="E223" s="68" t="s">
        <v>207</v>
      </c>
      <c r="F223" s="70" t="s">
        <v>577</v>
      </c>
      <c r="G223" s="69" t="s">
        <v>345</v>
      </c>
      <c r="H223" s="70" t="s">
        <v>512</v>
      </c>
      <c r="I223" s="91"/>
    </row>
    <row r="224" spans="1:9" s="150" customFormat="1" ht="15">
      <c r="A224" s="142">
        <v>10</v>
      </c>
      <c r="B224" s="143" t="s">
        <v>48</v>
      </c>
      <c r="C224" s="144">
        <f>SUM(C225:C227)</f>
        <v>7022</v>
      </c>
      <c r="D224" s="144">
        <f>SUM(D225:D227)</f>
        <v>729</v>
      </c>
      <c r="E224" s="145"/>
      <c r="F224" s="146"/>
      <c r="G224" s="147"/>
      <c r="H224" s="148"/>
      <c r="I224" s="149"/>
    </row>
    <row r="225" spans="1:9" s="8" customFormat="1" ht="15">
      <c r="A225" s="66"/>
      <c r="B225" s="67" t="s">
        <v>370</v>
      </c>
      <c r="C225" s="1">
        <v>3647</v>
      </c>
      <c r="D225" s="1">
        <v>408</v>
      </c>
      <c r="E225" s="68" t="s">
        <v>208</v>
      </c>
      <c r="F225" s="70" t="s">
        <v>577</v>
      </c>
      <c r="G225" s="69" t="s">
        <v>345</v>
      </c>
      <c r="H225" s="70" t="s">
        <v>512</v>
      </c>
      <c r="I225" s="91"/>
    </row>
    <row r="226" spans="1:9" s="8" customFormat="1" ht="15">
      <c r="A226" s="66"/>
      <c r="B226" s="67" t="s">
        <v>372</v>
      </c>
      <c r="C226" s="1">
        <v>1556</v>
      </c>
      <c r="D226" s="1">
        <v>150</v>
      </c>
      <c r="E226" s="68" t="s">
        <v>209</v>
      </c>
      <c r="F226" s="70" t="s">
        <v>577</v>
      </c>
      <c r="G226" s="69" t="s">
        <v>345</v>
      </c>
      <c r="H226" s="70" t="s">
        <v>512</v>
      </c>
      <c r="I226" s="91"/>
    </row>
    <row r="227" spans="1:9" s="8" customFormat="1" ht="15">
      <c r="A227" s="66"/>
      <c r="B227" s="67" t="s">
        <v>373</v>
      </c>
      <c r="C227" s="1">
        <v>1819</v>
      </c>
      <c r="D227" s="1">
        <v>171</v>
      </c>
      <c r="E227" s="68" t="s">
        <v>133</v>
      </c>
      <c r="F227" s="70" t="s">
        <v>577</v>
      </c>
      <c r="G227" s="69" t="s">
        <v>345</v>
      </c>
      <c r="H227" s="70" t="s">
        <v>512</v>
      </c>
      <c r="I227" s="91"/>
    </row>
    <row r="228" spans="1:9" s="150" customFormat="1" ht="15">
      <c r="A228" s="142">
        <v>11</v>
      </c>
      <c r="B228" s="143" t="s">
        <v>49</v>
      </c>
      <c r="C228" s="144">
        <v>4083</v>
      </c>
      <c r="D228" s="144">
        <f>D229+D230</f>
        <v>859</v>
      </c>
      <c r="E228" s="145"/>
      <c r="F228" s="146"/>
      <c r="G228" s="147"/>
      <c r="H228" s="148"/>
      <c r="I228" s="149"/>
    </row>
    <row r="229" spans="1:9" s="8" customFormat="1" ht="15">
      <c r="A229" s="66"/>
      <c r="B229" s="67" t="s">
        <v>350</v>
      </c>
      <c r="C229" s="1">
        <v>2737</v>
      </c>
      <c r="D229" s="1">
        <v>691</v>
      </c>
      <c r="E229" s="68" t="s">
        <v>172</v>
      </c>
      <c r="F229" s="70" t="s">
        <v>577</v>
      </c>
      <c r="G229" s="69" t="s">
        <v>345</v>
      </c>
      <c r="H229" s="70" t="s">
        <v>512</v>
      </c>
      <c r="I229" s="91"/>
    </row>
    <row r="230" spans="1:9" s="8" customFormat="1" ht="15">
      <c r="A230" s="66"/>
      <c r="B230" s="67" t="s">
        <v>374</v>
      </c>
      <c r="C230" s="1">
        <v>1346</v>
      </c>
      <c r="D230" s="1">
        <v>168</v>
      </c>
      <c r="E230" s="68" t="s">
        <v>504</v>
      </c>
      <c r="F230" s="70" t="s">
        <v>577</v>
      </c>
      <c r="G230" s="69" t="s">
        <v>345</v>
      </c>
      <c r="H230" s="70" t="s">
        <v>512</v>
      </c>
      <c r="I230" s="91"/>
    </row>
    <row r="231" spans="1:9" s="150" customFormat="1" ht="15">
      <c r="A231" s="142">
        <v>12</v>
      </c>
      <c r="B231" s="143" t="s">
        <v>50</v>
      </c>
      <c r="C231" s="144">
        <f>SUM(C232:C234)</f>
        <v>7470</v>
      </c>
      <c r="D231" s="144">
        <f>SUM(D232:D235)</f>
        <v>1276</v>
      </c>
      <c r="E231" s="145"/>
      <c r="F231" s="146"/>
      <c r="G231" s="147"/>
      <c r="H231" s="148"/>
      <c r="I231" s="149"/>
    </row>
    <row r="232" spans="1:9" s="8" customFormat="1" ht="15">
      <c r="A232" s="66"/>
      <c r="B232" s="67" t="s">
        <v>375</v>
      </c>
      <c r="C232" s="1">
        <v>3958</v>
      </c>
      <c r="D232" s="1">
        <v>674</v>
      </c>
      <c r="E232" s="68" t="s">
        <v>97</v>
      </c>
      <c r="F232" s="70" t="s">
        <v>577</v>
      </c>
      <c r="G232" s="69" t="s">
        <v>345</v>
      </c>
      <c r="H232" s="70" t="s">
        <v>512</v>
      </c>
      <c r="I232" s="91"/>
    </row>
    <row r="233" spans="1:9" s="8" customFormat="1" ht="15">
      <c r="A233" s="66"/>
      <c r="B233" s="67" t="s">
        <v>375</v>
      </c>
      <c r="C233" s="1">
        <v>1512</v>
      </c>
      <c r="D233" s="1">
        <v>355</v>
      </c>
      <c r="E233" s="68" t="s">
        <v>261</v>
      </c>
      <c r="F233" s="70" t="s">
        <v>577</v>
      </c>
      <c r="G233" s="69" t="s">
        <v>345</v>
      </c>
      <c r="H233" s="70" t="s">
        <v>512</v>
      </c>
      <c r="I233" s="91"/>
    </row>
    <row r="234" spans="1:9" s="8" customFormat="1" ht="15">
      <c r="A234" s="66"/>
      <c r="B234" s="67" t="s">
        <v>376</v>
      </c>
      <c r="C234" s="1">
        <v>2000</v>
      </c>
      <c r="D234" s="1">
        <v>200</v>
      </c>
      <c r="E234" s="68" t="s">
        <v>97</v>
      </c>
      <c r="F234" s="70" t="s">
        <v>577</v>
      </c>
      <c r="G234" s="69" t="s">
        <v>345</v>
      </c>
      <c r="H234" s="70" t="s">
        <v>512</v>
      </c>
      <c r="I234" s="91"/>
    </row>
    <row r="235" spans="1:9" s="8" customFormat="1" ht="36.75" customHeight="1">
      <c r="A235" s="66"/>
      <c r="B235" s="81" t="s">
        <v>376</v>
      </c>
      <c r="C235" s="82">
        <v>136</v>
      </c>
      <c r="D235" s="82">
        <v>47</v>
      </c>
      <c r="E235" s="83" t="s">
        <v>146</v>
      </c>
      <c r="F235" s="70" t="s">
        <v>577</v>
      </c>
      <c r="G235" s="69" t="s">
        <v>329</v>
      </c>
      <c r="H235" s="140" t="s">
        <v>631</v>
      </c>
      <c r="I235" s="91"/>
    </row>
    <row r="236" spans="1:9" s="150" customFormat="1" ht="15">
      <c r="A236" s="142">
        <v>13</v>
      </c>
      <c r="B236" s="143" t="s">
        <v>79</v>
      </c>
      <c r="C236" s="144">
        <f>C237+C238</f>
        <v>21268</v>
      </c>
      <c r="D236" s="144">
        <f>D237+D238</f>
        <v>943</v>
      </c>
      <c r="E236" s="145"/>
      <c r="F236" s="146"/>
      <c r="G236" s="147"/>
      <c r="H236" s="144"/>
      <c r="I236" s="149"/>
    </row>
    <row r="237" spans="1:9" s="8" customFormat="1" ht="15">
      <c r="A237" s="66"/>
      <c r="B237" s="67" t="s">
        <v>377</v>
      </c>
      <c r="C237" s="1">
        <v>20446</v>
      </c>
      <c r="D237" s="1">
        <v>724</v>
      </c>
      <c r="E237" s="68" t="s">
        <v>173</v>
      </c>
      <c r="F237" s="70" t="s">
        <v>577</v>
      </c>
      <c r="G237" s="69" t="s">
        <v>345</v>
      </c>
      <c r="H237" s="70" t="s">
        <v>512</v>
      </c>
      <c r="I237" s="91"/>
    </row>
    <row r="238" spans="1:9" s="8" customFormat="1" ht="30">
      <c r="A238" s="66"/>
      <c r="B238" s="81" t="s">
        <v>378</v>
      </c>
      <c r="C238" s="82">
        <v>822</v>
      </c>
      <c r="D238" s="82">
        <v>219</v>
      </c>
      <c r="E238" s="83" t="s">
        <v>200</v>
      </c>
      <c r="F238" s="70" t="s">
        <v>577</v>
      </c>
      <c r="G238" s="70" t="s">
        <v>601</v>
      </c>
      <c r="H238" s="2" t="s">
        <v>632</v>
      </c>
      <c r="I238" s="91"/>
    </row>
    <row r="239" spans="1:9" s="150" customFormat="1" ht="15">
      <c r="A239" s="142">
        <v>14</v>
      </c>
      <c r="B239" s="143" t="s">
        <v>142</v>
      </c>
      <c r="C239" s="144">
        <f>SUM(C240:C242)</f>
        <v>13159</v>
      </c>
      <c r="D239" s="144">
        <f>SUM(D240:D242)</f>
        <v>1334</v>
      </c>
      <c r="E239" s="145"/>
      <c r="F239" s="146"/>
      <c r="G239" s="147"/>
      <c r="H239" s="146"/>
      <c r="I239" s="149"/>
    </row>
    <row r="240" spans="1:9" s="8" customFormat="1" ht="15">
      <c r="A240" s="66"/>
      <c r="B240" s="67" t="s">
        <v>351</v>
      </c>
      <c r="C240" s="1">
        <v>8389</v>
      </c>
      <c r="D240" s="196">
        <v>1205</v>
      </c>
      <c r="E240" s="68" t="s">
        <v>140</v>
      </c>
      <c r="F240" s="70" t="s">
        <v>577</v>
      </c>
      <c r="G240" s="69" t="s">
        <v>345</v>
      </c>
      <c r="H240" s="70" t="s">
        <v>512</v>
      </c>
      <c r="I240" s="91"/>
    </row>
    <row r="241" spans="1:9" s="8" customFormat="1" ht="15">
      <c r="A241" s="66"/>
      <c r="B241" s="67" t="s">
        <v>351</v>
      </c>
      <c r="C241" s="1">
        <v>3494</v>
      </c>
      <c r="D241" s="196"/>
      <c r="E241" s="68" t="s">
        <v>141</v>
      </c>
      <c r="F241" s="70" t="s">
        <v>577</v>
      </c>
      <c r="G241" s="69" t="s">
        <v>345</v>
      </c>
      <c r="H241" s="70" t="s">
        <v>512</v>
      </c>
      <c r="I241" s="91"/>
    </row>
    <row r="242" spans="1:9" s="8" customFormat="1" ht="28.5" customHeight="1">
      <c r="A242" s="66"/>
      <c r="B242" s="81" t="s">
        <v>379</v>
      </c>
      <c r="C242" s="82">
        <v>1276</v>
      </c>
      <c r="D242" s="82">
        <v>129</v>
      </c>
      <c r="E242" s="83" t="s">
        <v>164</v>
      </c>
      <c r="F242" s="70" t="s">
        <v>577</v>
      </c>
      <c r="G242" s="69" t="s">
        <v>329</v>
      </c>
      <c r="H242" s="2" t="s">
        <v>633</v>
      </c>
      <c r="I242" s="91"/>
    </row>
    <row r="243" spans="1:9" s="150" customFormat="1" ht="15">
      <c r="A243" s="142">
        <v>15</v>
      </c>
      <c r="B243" s="143" t="s">
        <v>82</v>
      </c>
      <c r="C243" s="144">
        <v>9639</v>
      </c>
      <c r="D243" s="144">
        <v>967</v>
      </c>
      <c r="E243" s="145"/>
      <c r="F243" s="146"/>
      <c r="G243" s="147"/>
      <c r="H243" s="148"/>
      <c r="I243" s="149"/>
    </row>
    <row r="244" spans="1:9" s="8" customFormat="1" ht="15">
      <c r="A244" s="66"/>
      <c r="B244" s="67" t="s">
        <v>380</v>
      </c>
      <c r="C244" s="1">
        <v>8553</v>
      </c>
      <c r="D244" s="1">
        <v>219</v>
      </c>
      <c r="E244" s="68" t="s">
        <v>205</v>
      </c>
      <c r="F244" s="70" t="s">
        <v>577</v>
      </c>
      <c r="G244" s="69" t="s">
        <v>345</v>
      </c>
      <c r="H244" s="70" t="s">
        <v>512</v>
      </c>
      <c r="I244" s="91"/>
    </row>
    <row r="245" spans="1:9" s="8" customFormat="1" ht="15">
      <c r="A245" s="66"/>
      <c r="B245" s="67" t="s">
        <v>381</v>
      </c>
      <c r="C245" s="1">
        <v>1086</v>
      </c>
      <c r="D245" s="1">
        <v>123</v>
      </c>
      <c r="E245" s="68" t="s">
        <v>280</v>
      </c>
      <c r="F245" s="70" t="s">
        <v>577</v>
      </c>
      <c r="G245" s="69" t="s">
        <v>345</v>
      </c>
      <c r="H245" s="70" t="s">
        <v>512</v>
      </c>
      <c r="I245" s="91"/>
    </row>
    <row r="246" spans="1:9" s="150" customFormat="1" ht="15">
      <c r="A246" s="142">
        <v>16</v>
      </c>
      <c r="B246" s="143" t="s">
        <v>51</v>
      </c>
      <c r="C246" s="144">
        <f>SUM(C247:C253)</f>
        <v>17559</v>
      </c>
      <c r="D246" s="144">
        <f>SUM(D247:D253)</f>
        <v>2408</v>
      </c>
      <c r="E246" s="145"/>
      <c r="F246" s="146"/>
      <c r="G246" s="147"/>
      <c r="H246" s="148"/>
      <c r="I246" s="149"/>
    </row>
    <row r="247" spans="1:9" s="8" customFormat="1" ht="15">
      <c r="A247" s="66"/>
      <c r="B247" s="67" t="s">
        <v>386</v>
      </c>
      <c r="C247" s="1">
        <v>4481</v>
      </c>
      <c r="D247" s="1">
        <v>782</v>
      </c>
      <c r="E247" s="68" t="s">
        <v>188</v>
      </c>
      <c r="F247" s="70" t="s">
        <v>577</v>
      </c>
      <c r="G247" s="69" t="s">
        <v>345</v>
      </c>
      <c r="H247" s="70" t="s">
        <v>512</v>
      </c>
      <c r="I247" s="91"/>
    </row>
    <row r="248" spans="1:9" s="8" customFormat="1" ht="15">
      <c r="A248" s="66"/>
      <c r="B248" s="67" t="s">
        <v>386</v>
      </c>
      <c r="C248" s="1">
        <v>3457</v>
      </c>
      <c r="D248" s="1">
        <v>546</v>
      </c>
      <c r="E248" s="68" t="s">
        <v>456</v>
      </c>
      <c r="F248" s="70" t="s">
        <v>577</v>
      </c>
      <c r="G248" s="69" t="s">
        <v>345</v>
      </c>
      <c r="H248" s="70" t="s">
        <v>512</v>
      </c>
      <c r="I248" s="91" t="s">
        <v>457</v>
      </c>
    </row>
    <row r="249" spans="1:9" s="8" customFormat="1" ht="15">
      <c r="A249" s="66"/>
      <c r="B249" s="67" t="s">
        <v>385</v>
      </c>
      <c r="C249" s="1">
        <v>2803</v>
      </c>
      <c r="D249" s="1">
        <v>156</v>
      </c>
      <c r="E249" s="68" t="s">
        <v>185</v>
      </c>
      <c r="F249" s="70" t="s">
        <v>577</v>
      </c>
      <c r="G249" s="69" t="s">
        <v>345</v>
      </c>
      <c r="H249" s="70" t="s">
        <v>512</v>
      </c>
      <c r="I249" s="91"/>
    </row>
    <row r="250" spans="1:9" s="8" customFormat="1" ht="15">
      <c r="A250" s="66"/>
      <c r="B250" s="67" t="s">
        <v>385</v>
      </c>
      <c r="C250" s="1">
        <v>1144</v>
      </c>
      <c r="D250" s="1">
        <v>156</v>
      </c>
      <c r="E250" s="68" t="s">
        <v>187</v>
      </c>
      <c r="F250" s="70" t="s">
        <v>577</v>
      </c>
      <c r="G250" s="69" t="s">
        <v>345</v>
      </c>
      <c r="H250" s="70" t="s">
        <v>512</v>
      </c>
      <c r="I250" s="91"/>
    </row>
    <row r="251" spans="1:9" s="8" customFormat="1" ht="15">
      <c r="A251" s="66"/>
      <c r="B251" s="67" t="s">
        <v>384</v>
      </c>
      <c r="C251" s="1">
        <v>3291</v>
      </c>
      <c r="D251" s="1">
        <v>204</v>
      </c>
      <c r="E251" s="68" t="s">
        <v>186</v>
      </c>
      <c r="F251" s="70" t="s">
        <v>577</v>
      </c>
      <c r="G251" s="69" t="s">
        <v>345</v>
      </c>
      <c r="H251" s="70" t="s">
        <v>512</v>
      </c>
      <c r="I251" s="91"/>
    </row>
    <row r="252" spans="1:9" s="8" customFormat="1" ht="15">
      <c r="A252" s="66"/>
      <c r="B252" s="67" t="s">
        <v>383</v>
      </c>
      <c r="C252" s="1">
        <v>1774</v>
      </c>
      <c r="D252" s="1">
        <v>468</v>
      </c>
      <c r="E252" s="68" t="s">
        <v>184</v>
      </c>
      <c r="F252" s="70" t="s">
        <v>577</v>
      </c>
      <c r="G252" s="69" t="s">
        <v>345</v>
      </c>
      <c r="H252" s="70" t="s">
        <v>512</v>
      </c>
      <c r="I252" s="91"/>
    </row>
    <row r="253" spans="1:9" s="8" customFormat="1" ht="28.5" customHeight="1">
      <c r="A253" s="66"/>
      <c r="B253" s="81" t="s">
        <v>382</v>
      </c>
      <c r="C253" s="82">
        <v>609</v>
      </c>
      <c r="D253" s="82">
        <v>96</v>
      </c>
      <c r="E253" s="83" t="s">
        <v>153</v>
      </c>
      <c r="F253" s="70" t="s">
        <v>577</v>
      </c>
      <c r="G253" s="70" t="s">
        <v>329</v>
      </c>
      <c r="H253" s="2" t="s">
        <v>633</v>
      </c>
      <c r="I253" s="91"/>
    </row>
    <row r="254" spans="1:9" s="150" customFormat="1" ht="15">
      <c r="A254" s="142">
        <v>17</v>
      </c>
      <c r="B254" s="143" t="s">
        <v>52</v>
      </c>
      <c r="C254" s="144">
        <v>10734</v>
      </c>
      <c r="D254" s="144">
        <v>708</v>
      </c>
      <c r="E254" s="145"/>
      <c r="F254" s="146"/>
      <c r="G254" s="147"/>
      <c r="H254" s="148"/>
      <c r="I254" s="149"/>
    </row>
    <row r="255" spans="1:9" s="8" customFormat="1" ht="15">
      <c r="A255" s="66"/>
      <c r="B255" s="67" t="s">
        <v>101</v>
      </c>
      <c r="C255" s="1">
        <v>7677</v>
      </c>
      <c r="D255" s="1">
        <v>401</v>
      </c>
      <c r="E255" s="68" t="s">
        <v>143</v>
      </c>
      <c r="F255" s="70" t="s">
        <v>577</v>
      </c>
      <c r="G255" s="69" t="s">
        <v>345</v>
      </c>
      <c r="H255" s="70" t="s">
        <v>512</v>
      </c>
      <c r="I255" s="91"/>
    </row>
    <row r="256" spans="1:9" s="8" customFormat="1" ht="15">
      <c r="A256" s="66"/>
      <c r="B256" s="67" t="s">
        <v>387</v>
      </c>
      <c r="C256" s="1">
        <v>2652</v>
      </c>
      <c r="D256" s="1">
        <v>209</v>
      </c>
      <c r="E256" s="68" t="s">
        <v>144</v>
      </c>
      <c r="F256" s="70" t="s">
        <v>577</v>
      </c>
      <c r="G256" s="69" t="s">
        <v>345</v>
      </c>
      <c r="H256" s="70" t="s">
        <v>512</v>
      </c>
      <c r="I256" s="91"/>
    </row>
    <row r="257" spans="1:9" s="8" customFormat="1" ht="15">
      <c r="A257" s="66"/>
      <c r="B257" s="67" t="s">
        <v>388</v>
      </c>
      <c r="C257" s="1">
        <v>405</v>
      </c>
      <c r="D257" s="1">
        <v>98</v>
      </c>
      <c r="E257" s="68" t="s">
        <v>145</v>
      </c>
      <c r="F257" s="70" t="s">
        <v>577</v>
      </c>
      <c r="G257" s="69" t="s">
        <v>345</v>
      </c>
      <c r="H257" s="70" t="s">
        <v>512</v>
      </c>
      <c r="I257" s="91"/>
    </row>
    <row r="258" spans="1:9" s="150" customFormat="1" ht="15">
      <c r="A258" s="142">
        <v>18</v>
      </c>
      <c r="B258" s="143" t="s">
        <v>53</v>
      </c>
      <c r="C258" s="144">
        <f>SUM(C259:C265)</f>
        <v>14678</v>
      </c>
      <c r="D258" s="144">
        <f>SUM(D259:D265)</f>
        <v>2520</v>
      </c>
      <c r="E258" s="145"/>
      <c r="F258" s="146"/>
      <c r="G258" s="147"/>
      <c r="H258" s="148"/>
      <c r="I258" s="149"/>
    </row>
    <row r="259" spans="1:9" s="8" customFormat="1" ht="15">
      <c r="A259" s="66"/>
      <c r="B259" s="67" t="s">
        <v>389</v>
      </c>
      <c r="C259" s="1">
        <v>4549</v>
      </c>
      <c r="D259" s="1">
        <v>1378</v>
      </c>
      <c r="E259" s="68" t="s">
        <v>180</v>
      </c>
      <c r="F259" s="70" t="s">
        <v>577</v>
      </c>
      <c r="G259" s="69" t="s">
        <v>345</v>
      </c>
      <c r="H259" s="70" t="s">
        <v>512</v>
      </c>
      <c r="I259" s="91"/>
    </row>
    <row r="260" spans="1:9" s="8" customFormat="1" ht="15">
      <c r="A260" s="66"/>
      <c r="B260" s="67" t="s">
        <v>390</v>
      </c>
      <c r="C260" s="1">
        <v>948</v>
      </c>
      <c r="D260" s="1">
        <v>229</v>
      </c>
      <c r="E260" s="68" t="s">
        <v>181</v>
      </c>
      <c r="F260" s="70" t="s">
        <v>577</v>
      </c>
      <c r="G260" s="69" t="s">
        <v>345</v>
      </c>
      <c r="H260" s="70" t="s">
        <v>512</v>
      </c>
      <c r="I260" s="91"/>
    </row>
    <row r="261" spans="1:9" s="8" customFormat="1" ht="15">
      <c r="A261" s="66"/>
      <c r="B261" s="67" t="s">
        <v>391</v>
      </c>
      <c r="C261" s="1">
        <v>1222</v>
      </c>
      <c r="D261" s="1">
        <v>140</v>
      </c>
      <c r="E261" s="68" t="s">
        <v>177</v>
      </c>
      <c r="F261" s="70" t="s">
        <v>577</v>
      </c>
      <c r="G261" s="69" t="s">
        <v>345</v>
      </c>
      <c r="H261" s="70" t="s">
        <v>512</v>
      </c>
      <c r="I261" s="91"/>
    </row>
    <row r="262" spans="1:9" s="8" customFormat="1" ht="15">
      <c r="A262" s="66"/>
      <c r="B262" s="67" t="s">
        <v>352</v>
      </c>
      <c r="C262" s="1">
        <v>1266</v>
      </c>
      <c r="D262" s="1">
        <v>454</v>
      </c>
      <c r="E262" s="68" t="s">
        <v>179</v>
      </c>
      <c r="F262" s="70" t="s">
        <v>577</v>
      </c>
      <c r="G262" s="69" t="s">
        <v>345</v>
      </c>
      <c r="H262" s="70" t="s">
        <v>512</v>
      </c>
      <c r="I262" s="91"/>
    </row>
    <row r="263" spans="1:9" s="8" customFormat="1" ht="15">
      <c r="A263" s="66"/>
      <c r="B263" s="67" t="s">
        <v>392</v>
      </c>
      <c r="C263" s="1">
        <v>5402</v>
      </c>
      <c r="D263" s="1">
        <v>195</v>
      </c>
      <c r="E263" s="68" t="s">
        <v>175</v>
      </c>
      <c r="F263" s="70" t="s">
        <v>577</v>
      </c>
      <c r="G263" s="69" t="s">
        <v>345</v>
      </c>
      <c r="H263" s="70" t="s">
        <v>512</v>
      </c>
      <c r="I263" s="91"/>
    </row>
    <row r="264" spans="1:9" s="8" customFormat="1" ht="15">
      <c r="A264" s="66"/>
      <c r="B264" s="67" t="s">
        <v>392</v>
      </c>
      <c r="C264" s="1">
        <v>316</v>
      </c>
      <c r="D264" s="1">
        <v>60</v>
      </c>
      <c r="E264" s="68" t="s">
        <v>176</v>
      </c>
      <c r="F264" s="70" t="s">
        <v>577</v>
      </c>
      <c r="G264" s="69" t="s">
        <v>345</v>
      </c>
      <c r="H264" s="70" t="s">
        <v>512</v>
      </c>
      <c r="I264" s="91"/>
    </row>
    <row r="265" spans="1:9" s="8" customFormat="1" ht="30" customHeight="1">
      <c r="A265" s="66"/>
      <c r="B265" s="81" t="s">
        <v>393</v>
      </c>
      <c r="C265" s="82">
        <v>975</v>
      </c>
      <c r="D265" s="82">
        <v>64</v>
      </c>
      <c r="E265" s="83" t="s">
        <v>178</v>
      </c>
      <c r="F265" s="70" t="s">
        <v>577</v>
      </c>
      <c r="G265" s="69" t="s">
        <v>329</v>
      </c>
      <c r="H265" s="2" t="s">
        <v>633</v>
      </c>
      <c r="I265" s="91"/>
    </row>
    <row r="266" spans="1:9" s="150" customFormat="1" ht="15">
      <c r="A266" s="142">
        <v>19</v>
      </c>
      <c r="B266" s="143" t="s">
        <v>54</v>
      </c>
      <c r="C266" s="144">
        <f>SUM(C267:C271)</f>
        <v>17479</v>
      </c>
      <c r="D266" s="144">
        <f>SUM(D267:D271)</f>
        <v>1441</v>
      </c>
      <c r="E266" s="145"/>
      <c r="F266" s="146"/>
      <c r="G266" s="147"/>
      <c r="H266" s="146"/>
      <c r="I266" s="149"/>
    </row>
    <row r="267" spans="1:9" s="8" customFormat="1" ht="15">
      <c r="A267" s="66"/>
      <c r="B267" s="67" t="s">
        <v>394</v>
      </c>
      <c r="C267" s="1">
        <v>5372</v>
      </c>
      <c r="D267" s="1">
        <v>642</v>
      </c>
      <c r="E267" s="68" t="s">
        <v>148</v>
      </c>
      <c r="F267" s="70" t="s">
        <v>577</v>
      </c>
      <c r="G267" s="69" t="s">
        <v>345</v>
      </c>
      <c r="H267" s="70" t="s">
        <v>512</v>
      </c>
      <c r="I267" s="91"/>
    </row>
    <row r="268" spans="1:9" s="8" customFormat="1" ht="15">
      <c r="A268" s="66"/>
      <c r="B268" s="67" t="s">
        <v>395</v>
      </c>
      <c r="C268" s="1">
        <v>3247</v>
      </c>
      <c r="D268" s="1">
        <v>218</v>
      </c>
      <c r="E268" s="68" t="s">
        <v>149</v>
      </c>
      <c r="F268" s="70" t="s">
        <v>577</v>
      </c>
      <c r="G268" s="69" t="s">
        <v>345</v>
      </c>
      <c r="H268" s="70" t="s">
        <v>512</v>
      </c>
      <c r="I268" s="91"/>
    </row>
    <row r="269" spans="1:9" s="8" customFormat="1" ht="15">
      <c r="A269" s="66"/>
      <c r="B269" s="67" t="s">
        <v>396</v>
      </c>
      <c r="C269" s="1">
        <v>1402</v>
      </c>
      <c r="D269" s="1">
        <v>142</v>
      </c>
      <c r="E269" s="68" t="s">
        <v>150</v>
      </c>
      <c r="F269" s="70" t="s">
        <v>577</v>
      </c>
      <c r="G269" s="69" t="s">
        <v>345</v>
      </c>
      <c r="H269" s="70" t="s">
        <v>512</v>
      </c>
      <c r="I269" s="91"/>
    </row>
    <row r="270" spans="1:9" s="8" customFormat="1" ht="15">
      <c r="A270" s="66"/>
      <c r="B270" s="67" t="s">
        <v>396</v>
      </c>
      <c r="C270" s="1">
        <v>6120</v>
      </c>
      <c r="D270" s="1">
        <v>372</v>
      </c>
      <c r="E270" s="68" t="s">
        <v>151</v>
      </c>
      <c r="F270" s="70" t="s">
        <v>577</v>
      </c>
      <c r="G270" s="69" t="s">
        <v>345</v>
      </c>
      <c r="H270" s="70" t="s">
        <v>512</v>
      </c>
      <c r="I270" s="91"/>
    </row>
    <row r="271" spans="1:9" s="8" customFormat="1" ht="27.75" customHeight="1">
      <c r="A271" s="66"/>
      <c r="B271" s="81" t="s">
        <v>397</v>
      </c>
      <c r="C271" s="82">
        <v>1338</v>
      </c>
      <c r="D271" s="82">
        <v>67</v>
      </c>
      <c r="E271" s="83" t="s">
        <v>152</v>
      </c>
      <c r="F271" s="70" t="s">
        <v>577</v>
      </c>
      <c r="G271" s="69" t="s">
        <v>329</v>
      </c>
      <c r="H271" s="2" t="s">
        <v>633</v>
      </c>
      <c r="I271" s="91"/>
    </row>
    <row r="272" spans="1:9" s="150" customFormat="1" ht="15">
      <c r="A272" s="142">
        <v>20</v>
      </c>
      <c r="B272" s="143" t="s">
        <v>55</v>
      </c>
      <c r="C272" s="144">
        <f>SUM(C273:C277)</f>
        <v>11821</v>
      </c>
      <c r="D272" s="144">
        <f>SUM(D273:D277)</f>
        <v>2259</v>
      </c>
      <c r="E272" s="145"/>
      <c r="F272" s="146"/>
      <c r="G272" s="147"/>
      <c r="H272" s="148"/>
      <c r="I272" s="149"/>
    </row>
    <row r="273" spans="1:9" s="8" customFormat="1" ht="15">
      <c r="A273" s="66"/>
      <c r="B273" s="67" t="s">
        <v>398</v>
      </c>
      <c r="C273" s="1">
        <v>3416</v>
      </c>
      <c r="D273" s="1">
        <v>960</v>
      </c>
      <c r="E273" s="68" t="s">
        <v>168</v>
      </c>
      <c r="F273" s="70" t="s">
        <v>577</v>
      </c>
      <c r="G273" s="69" t="s">
        <v>345</v>
      </c>
      <c r="H273" s="70" t="s">
        <v>512</v>
      </c>
      <c r="I273" s="91"/>
    </row>
    <row r="274" spans="1:9" s="8" customFormat="1" ht="15">
      <c r="A274" s="66"/>
      <c r="B274" s="67" t="s">
        <v>399</v>
      </c>
      <c r="C274" s="1">
        <v>1646</v>
      </c>
      <c r="D274" s="1">
        <v>201</v>
      </c>
      <c r="E274" s="68" t="s">
        <v>164</v>
      </c>
      <c r="F274" s="70" t="s">
        <v>577</v>
      </c>
      <c r="G274" s="69" t="s">
        <v>345</v>
      </c>
      <c r="H274" s="70" t="s">
        <v>512</v>
      </c>
      <c r="I274" s="91"/>
    </row>
    <row r="275" spans="1:9" s="8" customFormat="1" ht="15">
      <c r="A275" s="66"/>
      <c r="B275" s="67" t="s">
        <v>400</v>
      </c>
      <c r="C275" s="1">
        <v>4510</v>
      </c>
      <c r="D275" s="1">
        <v>308</v>
      </c>
      <c r="E275" s="68" t="s">
        <v>170</v>
      </c>
      <c r="F275" s="70" t="s">
        <v>577</v>
      </c>
      <c r="G275" s="69" t="s">
        <v>345</v>
      </c>
      <c r="H275" s="70" t="s">
        <v>512</v>
      </c>
      <c r="I275" s="91"/>
    </row>
    <row r="276" spans="1:9" s="8" customFormat="1" ht="15">
      <c r="A276" s="66"/>
      <c r="B276" s="67" t="s">
        <v>401</v>
      </c>
      <c r="C276" s="1">
        <v>458</v>
      </c>
      <c r="D276" s="1">
        <v>291</v>
      </c>
      <c r="E276" s="68" t="s">
        <v>169</v>
      </c>
      <c r="F276" s="70" t="s">
        <v>577</v>
      </c>
      <c r="G276" s="69" t="s">
        <v>345</v>
      </c>
      <c r="H276" s="70" t="s">
        <v>512</v>
      </c>
      <c r="I276" s="91"/>
    </row>
    <row r="277" spans="1:9" s="8" customFormat="1" ht="15">
      <c r="A277" s="66"/>
      <c r="B277" s="67" t="s">
        <v>402</v>
      </c>
      <c r="C277" s="1">
        <v>1791</v>
      </c>
      <c r="D277" s="1">
        <v>499</v>
      </c>
      <c r="E277" s="68" t="s">
        <v>167</v>
      </c>
      <c r="F277" s="70" t="s">
        <v>577</v>
      </c>
      <c r="G277" s="69" t="s">
        <v>345</v>
      </c>
      <c r="H277" s="70" t="s">
        <v>512</v>
      </c>
      <c r="I277" s="91"/>
    </row>
    <row r="278" spans="1:9" s="150" customFormat="1" ht="15">
      <c r="A278" s="142">
        <v>21</v>
      </c>
      <c r="B278" s="143" t="s">
        <v>650</v>
      </c>
      <c r="C278" s="144">
        <f>SUM(C279:C283)</f>
        <v>13278</v>
      </c>
      <c r="D278" s="144">
        <f>SUM(D279:D283)</f>
        <v>1474</v>
      </c>
      <c r="E278" s="145"/>
      <c r="F278" s="146"/>
      <c r="G278" s="147"/>
      <c r="H278" s="148"/>
      <c r="I278" s="149"/>
    </row>
    <row r="279" spans="1:9" s="8" customFormat="1" ht="15">
      <c r="A279" s="66"/>
      <c r="B279" s="67" t="s">
        <v>403</v>
      </c>
      <c r="C279" s="1">
        <v>5138</v>
      </c>
      <c r="D279" s="1">
        <v>754</v>
      </c>
      <c r="E279" s="68" t="s">
        <v>118</v>
      </c>
      <c r="F279" s="70" t="s">
        <v>577</v>
      </c>
      <c r="G279" s="69" t="s">
        <v>345</v>
      </c>
      <c r="H279" s="70" t="s">
        <v>512</v>
      </c>
      <c r="I279" s="91"/>
    </row>
    <row r="280" spans="1:9" s="8" customFormat="1" ht="15">
      <c r="A280" s="66"/>
      <c r="B280" s="67" t="s">
        <v>404</v>
      </c>
      <c r="C280" s="1">
        <v>2516</v>
      </c>
      <c r="D280" s="1">
        <v>243</v>
      </c>
      <c r="E280" s="68" t="s">
        <v>119</v>
      </c>
      <c r="F280" s="70" t="s">
        <v>577</v>
      </c>
      <c r="G280" s="69" t="s">
        <v>345</v>
      </c>
      <c r="H280" s="70" t="s">
        <v>512</v>
      </c>
      <c r="I280" s="91"/>
    </row>
    <row r="281" spans="1:9" s="8" customFormat="1" ht="15">
      <c r="A281" s="66"/>
      <c r="B281" s="67" t="s">
        <v>405</v>
      </c>
      <c r="C281" s="1">
        <v>594</v>
      </c>
      <c r="D281" s="1">
        <v>131</v>
      </c>
      <c r="E281" s="68" t="s">
        <v>120</v>
      </c>
      <c r="F281" s="70" t="s">
        <v>577</v>
      </c>
      <c r="G281" s="69" t="s">
        <v>345</v>
      </c>
      <c r="H281" s="70" t="s">
        <v>512</v>
      </c>
      <c r="I281" s="91"/>
    </row>
    <row r="282" spans="1:9" s="8" customFormat="1" ht="15">
      <c r="A282" s="66"/>
      <c r="B282" s="67" t="s">
        <v>406</v>
      </c>
      <c r="C282" s="1">
        <v>1010</v>
      </c>
      <c r="D282" s="1">
        <v>173</v>
      </c>
      <c r="E282" s="68" t="s">
        <v>121</v>
      </c>
      <c r="F282" s="70" t="s">
        <v>577</v>
      </c>
      <c r="G282" s="69" t="s">
        <v>345</v>
      </c>
      <c r="H282" s="70" t="s">
        <v>512</v>
      </c>
      <c r="I282" s="91"/>
    </row>
    <row r="283" spans="1:9" s="8" customFormat="1" ht="15">
      <c r="A283" s="66"/>
      <c r="B283" s="67" t="s">
        <v>407</v>
      </c>
      <c r="C283" s="1">
        <v>4020</v>
      </c>
      <c r="D283" s="1">
        <v>173</v>
      </c>
      <c r="E283" s="68" t="s">
        <v>122</v>
      </c>
      <c r="F283" s="70" t="s">
        <v>577</v>
      </c>
      <c r="G283" s="69" t="s">
        <v>345</v>
      </c>
      <c r="H283" s="70" t="s">
        <v>512</v>
      </c>
      <c r="I283" s="91"/>
    </row>
    <row r="284" spans="1:9" s="150" customFormat="1" ht="15">
      <c r="A284" s="152">
        <v>22</v>
      </c>
      <c r="B284" s="153" t="s">
        <v>642</v>
      </c>
      <c r="C284" s="154">
        <f>SUM(C285:C289)</f>
        <v>15602</v>
      </c>
      <c r="D284" s="154">
        <f>SUM(D285:D289)</f>
        <v>3284</v>
      </c>
      <c r="E284" s="155"/>
      <c r="F284" s="146"/>
      <c r="G284" s="147"/>
      <c r="H284" s="148"/>
      <c r="I284" s="149"/>
    </row>
    <row r="285" spans="1:9" s="8" customFormat="1" ht="15">
      <c r="A285" s="94"/>
      <c r="B285" s="105" t="s">
        <v>408</v>
      </c>
      <c r="C285" s="106">
        <v>6324</v>
      </c>
      <c r="D285" s="106">
        <v>1932</v>
      </c>
      <c r="E285" s="90" t="s">
        <v>166</v>
      </c>
      <c r="F285" s="70" t="s">
        <v>577</v>
      </c>
      <c r="G285" s="69" t="s">
        <v>345</v>
      </c>
      <c r="H285" s="70" t="s">
        <v>512</v>
      </c>
      <c r="I285" s="91"/>
    </row>
    <row r="286" spans="1:9" s="8" customFormat="1" ht="30">
      <c r="A286" s="94"/>
      <c r="B286" s="105" t="s">
        <v>409</v>
      </c>
      <c r="C286" s="106">
        <v>7151</v>
      </c>
      <c r="D286" s="106">
        <v>807</v>
      </c>
      <c r="E286" s="90" t="s">
        <v>595</v>
      </c>
      <c r="F286" s="70" t="s">
        <v>577</v>
      </c>
      <c r="G286" s="69" t="s">
        <v>345</v>
      </c>
      <c r="H286" s="70" t="s">
        <v>512</v>
      </c>
      <c r="I286" s="91"/>
    </row>
    <row r="287" spans="1:9" s="8" customFormat="1" ht="30" customHeight="1">
      <c r="A287" s="94"/>
      <c r="B287" s="105" t="s">
        <v>410</v>
      </c>
      <c r="C287" s="106">
        <v>142</v>
      </c>
      <c r="D287" s="106">
        <v>76</v>
      </c>
      <c r="E287" s="90" t="s">
        <v>163</v>
      </c>
      <c r="F287" s="70" t="s">
        <v>577</v>
      </c>
      <c r="G287" s="69" t="s">
        <v>329</v>
      </c>
      <c r="H287" s="2" t="s">
        <v>633</v>
      </c>
      <c r="I287" s="91"/>
    </row>
    <row r="288" spans="1:9" s="8" customFormat="1" ht="30" customHeight="1">
      <c r="A288" s="94"/>
      <c r="B288" s="105" t="s">
        <v>107</v>
      </c>
      <c r="C288" s="106">
        <v>955</v>
      </c>
      <c r="D288" s="106">
        <v>289</v>
      </c>
      <c r="E288" s="90" t="s">
        <v>162</v>
      </c>
      <c r="F288" s="70" t="s">
        <v>577</v>
      </c>
      <c r="G288" s="69" t="s">
        <v>329</v>
      </c>
      <c r="H288" s="2" t="s">
        <v>633</v>
      </c>
      <c r="I288" s="91"/>
    </row>
    <row r="289" spans="1:9" s="131" customFormat="1" ht="30">
      <c r="A289" s="133"/>
      <c r="B289" s="134" t="s">
        <v>411</v>
      </c>
      <c r="C289" s="135">
        <v>1030</v>
      </c>
      <c r="D289" s="135">
        <v>180</v>
      </c>
      <c r="E289" s="136" t="s">
        <v>161</v>
      </c>
      <c r="F289" s="127" t="s">
        <v>577</v>
      </c>
      <c r="G289" s="128" t="s">
        <v>329</v>
      </c>
      <c r="H289" s="127" t="s">
        <v>633</v>
      </c>
      <c r="I289" s="130"/>
    </row>
    <row r="290" spans="1:9" s="150" customFormat="1" ht="15">
      <c r="A290" s="142">
        <v>23</v>
      </c>
      <c r="B290" s="143" t="s">
        <v>57</v>
      </c>
      <c r="C290" s="144">
        <f>C291+C292</f>
        <v>5043</v>
      </c>
      <c r="D290" s="144">
        <f>D291+D292</f>
        <v>434</v>
      </c>
      <c r="E290" s="145"/>
      <c r="F290" s="146"/>
      <c r="G290" s="147"/>
      <c r="H290" s="148"/>
      <c r="I290" s="149"/>
    </row>
    <row r="291" spans="1:9" s="8" customFormat="1" ht="15">
      <c r="A291" s="66"/>
      <c r="B291" s="67" t="s">
        <v>232</v>
      </c>
      <c r="C291" s="1">
        <v>3084</v>
      </c>
      <c r="D291" s="1">
        <v>250</v>
      </c>
      <c r="E291" s="68" t="s">
        <v>194</v>
      </c>
      <c r="F291" s="70" t="s">
        <v>577</v>
      </c>
      <c r="G291" s="69" t="s">
        <v>345</v>
      </c>
      <c r="H291" s="70" t="s">
        <v>512</v>
      </c>
      <c r="I291" s="91"/>
    </row>
    <row r="292" spans="1:9" s="8" customFormat="1" ht="15">
      <c r="A292" s="66"/>
      <c r="B292" s="67" t="s">
        <v>412</v>
      </c>
      <c r="C292" s="1">
        <v>1959</v>
      </c>
      <c r="D292" s="1">
        <v>184</v>
      </c>
      <c r="E292" s="68" t="s">
        <v>195</v>
      </c>
      <c r="F292" s="70" t="s">
        <v>577</v>
      </c>
      <c r="G292" s="69" t="s">
        <v>345</v>
      </c>
      <c r="H292" s="70" t="s">
        <v>512</v>
      </c>
      <c r="I292" s="91"/>
    </row>
    <row r="293" spans="1:9" s="150" customFormat="1" ht="15">
      <c r="A293" s="142">
        <v>24</v>
      </c>
      <c r="B293" s="143" t="s">
        <v>58</v>
      </c>
      <c r="C293" s="144">
        <f>SUM(C294:C296)</f>
        <v>7850</v>
      </c>
      <c r="D293" s="144">
        <f>SUM(D294:D296)</f>
        <v>1307</v>
      </c>
      <c r="E293" s="145"/>
      <c r="F293" s="146"/>
      <c r="G293" s="147"/>
      <c r="H293" s="148"/>
      <c r="I293" s="149"/>
    </row>
    <row r="294" spans="1:9" s="8" customFormat="1" ht="15">
      <c r="A294" s="66"/>
      <c r="B294" s="67" t="s">
        <v>110</v>
      </c>
      <c r="C294" s="1">
        <v>5492</v>
      </c>
      <c r="D294" s="1">
        <v>959</v>
      </c>
      <c r="E294" s="68" t="s">
        <v>115</v>
      </c>
      <c r="F294" s="70" t="s">
        <v>577</v>
      </c>
      <c r="G294" s="69" t="s">
        <v>345</v>
      </c>
      <c r="H294" s="70" t="s">
        <v>512</v>
      </c>
      <c r="I294" s="91"/>
    </row>
    <row r="295" spans="1:9" s="8" customFormat="1" ht="15">
      <c r="A295" s="66"/>
      <c r="B295" s="67" t="s">
        <v>110</v>
      </c>
      <c r="C295" s="1">
        <v>1232</v>
      </c>
      <c r="D295" s="1">
        <v>230</v>
      </c>
      <c r="E295" s="68" t="s">
        <v>293</v>
      </c>
      <c r="F295" s="70" t="s">
        <v>577</v>
      </c>
      <c r="G295" s="69" t="s">
        <v>345</v>
      </c>
      <c r="H295" s="70" t="s">
        <v>512</v>
      </c>
      <c r="I295" s="91"/>
    </row>
    <row r="296" spans="1:9" s="8" customFormat="1" ht="30" customHeight="1">
      <c r="A296" s="66"/>
      <c r="B296" s="81" t="s">
        <v>413</v>
      </c>
      <c r="C296" s="82">
        <v>1126</v>
      </c>
      <c r="D296" s="82">
        <v>118</v>
      </c>
      <c r="E296" s="83" t="s">
        <v>116</v>
      </c>
      <c r="F296" s="70" t="s">
        <v>577</v>
      </c>
      <c r="G296" s="69" t="s">
        <v>329</v>
      </c>
      <c r="H296" s="2" t="s">
        <v>633</v>
      </c>
      <c r="I296" s="91"/>
    </row>
    <row r="297" spans="1:9" s="150" customFormat="1" ht="15">
      <c r="A297" s="156">
        <v>25</v>
      </c>
      <c r="B297" s="157" t="s">
        <v>59</v>
      </c>
      <c r="C297" s="158">
        <f>SUM(C298:C302)</f>
        <v>8802</v>
      </c>
      <c r="D297" s="158">
        <f>SUM(D298:D302)</f>
        <v>1088</v>
      </c>
      <c r="E297" s="145"/>
      <c r="F297" s="146"/>
      <c r="G297" s="147"/>
      <c r="H297" s="148"/>
      <c r="I297" s="149"/>
    </row>
    <row r="298" spans="1:9" s="8" customFormat="1" ht="15">
      <c r="A298" s="66"/>
      <c r="B298" s="67" t="s">
        <v>414</v>
      </c>
      <c r="C298" s="1">
        <v>6049</v>
      </c>
      <c r="D298" s="1">
        <v>616</v>
      </c>
      <c r="E298" s="68" t="s">
        <v>127</v>
      </c>
      <c r="F298" s="70" t="s">
        <v>577</v>
      </c>
      <c r="G298" s="69" t="s">
        <v>345</v>
      </c>
      <c r="H298" s="70" t="s">
        <v>512</v>
      </c>
      <c r="I298" s="91"/>
    </row>
    <row r="299" spans="1:9" s="8" customFormat="1" ht="15">
      <c r="A299" s="66"/>
      <c r="B299" s="107" t="s">
        <v>417</v>
      </c>
      <c r="C299" s="82">
        <v>517</v>
      </c>
      <c r="D299" s="82">
        <v>93</v>
      </c>
      <c r="E299" s="83" t="s">
        <v>126</v>
      </c>
      <c r="F299" s="70" t="s">
        <v>577</v>
      </c>
      <c r="G299" s="70" t="s">
        <v>345</v>
      </c>
      <c r="H299" s="70" t="s">
        <v>512</v>
      </c>
      <c r="I299" s="91"/>
    </row>
    <row r="300" spans="1:9" s="8" customFormat="1" ht="29.25" customHeight="1">
      <c r="A300" s="66"/>
      <c r="B300" s="81" t="s">
        <v>415</v>
      </c>
      <c r="C300" s="82">
        <v>455</v>
      </c>
      <c r="D300" s="82">
        <v>131</v>
      </c>
      <c r="E300" s="83" t="s">
        <v>128</v>
      </c>
      <c r="F300" s="70" t="s">
        <v>577</v>
      </c>
      <c r="G300" s="70" t="s">
        <v>329</v>
      </c>
      <c r="H300" s="2" t="s">
        <v>633</v>
      </c>
      <c r="I300" s="91"/>
    </row>
    <row r="301" spans="1:9" s="8" customFormat="1" ht="29.25" customHeight="1">
      <c r="A301" s="66"/>
      <c r="B301" s="107" t="s">
        <v>416</v>
      </c>
      <c r="C301" s="82">
        <v>1247</v>
      </c>
      <c r="D301" s="82">
        <v>134</v>
      </c>
      <c r="E301" s="83" t="s">
        <v>124</v>
      </c>
      <c r="F301" s="70" t="s">
        <v>577</v>
      </c>
      <c r="G301" s="70" t="s">
        <v>329</v>
      </c>
      <c r="H301" s="2" t="s">
        <v>633</v>
      </c>
      <c r="I301" s="91"/>
    </row>
    <row r="302" spans="1:9" s="8" customFormat="1" ht="45" customHeight="1">
      <c r="A302" s="66"/>
      <c r="B302" s="107" t="s">
        <v>112</v>
      </c>
      <c r="C302" s="82">
        <v>534</v>
      </c>
      <c r="D302" s="82">
        <v>114</v>
      </c>
      <c r="E302" s="83" t="s">
        <v>125</v>
      </c>
      <c r="F302" s="70" t="s">
        <v>577</v>
      </c>
      <c r="G302" s="70" t="s">
        <v>329</v>
      </c>
      <c r="H302" s="2" t="s">
        <v>635</v>
      </c>
      <c r="I302" s="91"/>
    </row>
    <row r="303" spans="1:9" s="150" customFormat="1" ht="15">
      <c r="A303" s="142">
        <v>26</v>
      </c>
      <c r="B303" s="143" t="s">
        <v>60</v>
      </c>
      <c r="C303" s="144">
        <f>C304+C305</f>
        <v>5609</v>
      </c>
      <c r="D303" s="144">
        <f>D304+D305</f>
        <v>1559</v>
      </c>
      <c r="E303" s="145"/>
      <c r="F303" s="146"/>
      <c r="G303" s="147"/>
      <c r="H303" s="144"/>
      <c r="I303" s="149"/>
    </row>
    <row r="304" spans="1:9" s="8" customFormat="1" ht="15">
      <c r="A304" s="66"/>
      <c r="B304" s="67" t="s">
        <v>418</v>
      </c>
      <c r="C304" s="1">
        <v>3314</v>
      </c>
      <c r="D304" s="1">
        <v>1255</v>
      </c>
      <c r="E304" s="68" t="s">
        <v>159</v>
      </c>
      <c r="F304" s="70" t="s">
        <v>577</v>
      </c>
      <c r="G304" s="69" t="s">
        <v>345</v>
      </c>
      <c r="H304" s="70" t="s">
        <v>512</v>
      </c>
      <c r="I304" s="91"/>
    </row>
    <row r="305" spans="1:9" s="8" customFormat="1" ht="42.75" customHeight="1">
      <c r="A305" s="66"/>
      <c r="B305" s="81" t="s">
        <v>419</v>
      </c>
      <c r="C305" s="82">
        <v>2295</v>
      </c>
      <c r="D305" s="82">
        <f>109+195</f>
        <v>304</v>
      </c>
      <c r="E305" s="83" t="s">
        <v>160</v>
      </c>
      <c r="F305" s="70" t="s">
        <v>577</v>
      </c>
      <c r="G305" s="69" t="s">
        <v>329</v>
      </c>
      <c r="H305" s="2" t="s">
        <v>635</v>
      </c>
      <c r="I305" s="91"/>
    </row>
    <row r="306" spans="1:9" s="150" customFormat="1" ht="15">
      <c r="A306" s="142">
        <v>27</v>
      </c>
      <c r="B306" s="143" t="s">
        <v>61</v>
      </c>
      <c r="C306" s="144">
        <v>7119</v>
      </c>
      <c r="D306" s="144">
        <v>1728</v>
      </c>
      <c r="E306" s="145"/>
      <c r="F306" s="146"/>
      <c r="G306" s="147"/>
      <c r="H306" s="148"/>
      <c r="I306" s="149"/>
    </row>
    <row r="307" spans="1:9" s="8" customFormat="1" ht="15">
      <c r="A307" s="66"/>
      <c r="B307" s="67" t="s">
        <v>420</v>
      </c>
      <c r="C307" s="1">
        <v>4390</v>
      </c>
      <c r="D307" s="1">
        <v>1152</v>
      </c>
      <c r="E307" s="68" t="s">
        <v>192</v>
      </c>
      <c r="F307" s="70" t="s">
        <v>577</v>
      </c>
      <c r="G307" s="69" t="s">
        <v>345</v>
      </c>
      <c r="H307" s="70" t="s">
        <v>512</v>
      </c>
      <c r="I307" s="91"/>
    </row>
    <row r="308" spans="1:9" s="8" customFormat="1" ht="15">
      <c r="A308" s="66"/>
      <c r="B308" s="67" t="s">
        <v>420</v>
      </c>
      <c r="C308" s="1">
        <v>2729</v>
      </c>
      <c r="D308" s="1">
        <v>576</v>
      </c>
      <c r="E308" s="68" t="s">
        <v>193</v>
      </c>
      <c r="F308" s="70" t="s">
        <v>577</v>
      </c>
      <c r="G308" s="69" t="s">
        <v>345</v>
      </c>
      <c r="H308" s="70" t="s">
        <v>512</v>
      </c>
      <c r="I308" s="91"/>
    </row>
    <row r="309" spans="1:9" s="168" customFormat="1" ht="15">
      <c r="A309" s="160">
        <v>28</v>
      </c>
      <c r="B309" s="161" t="s">
        <v>69</v>
      </c>
      <c r="C309" s="162">
        <v>9169</v>
      </c>
      <c r="D309" s="162">
        <f>D310+D311</f>
        <v>495</v>
      </c>
      <c r="E309" s="163"/>
      <c r="F309" s="164"/>
      <c r="G309" s="165"/>
      <c r="H309" s="166"/>
      <c r="I309" s="167"/>
    </row>
    <row r="310" spans="1:9" s="8" customFormat="1" ht="15">
      <c r="A310" s="66"/>
      <c r="B310" s="67" t="s">
        <v>98</v>
      </c>
      <c r="C310" s="1">
        <v>2085</v>
      </c>
      <c r="D310" s="1">
        <v>85</v>
      </c>
      <c r="E310" s="68" t="s">
        <v>190</v>
      </c>
      <c r="F310" s="70" t="s">
        <v>577</v>
      </c>
      <c r="G310" s="69" t="s">
        <v>345</v>
      </c>
      <c r="H310" s="70" t="s">
        <v>512</v>
      </c>
      <c r="I310" s="91"/>
    </row>
    <row r="311" spans="1:9" s="8" customFormat="1" ht="15">
      <c r="A311" s="66"/>
      <c r="B311" s="67" t="s">
        <v>421</v>
      </c>
      <c r="C311" s="1">
        <v>7084</v>
      </c>
      <c r="D311" s="1">
        <v>410</v>
      </c>
      <c r="E311" s="68" t="s">
        <v>189</v>
      </c>
      <c r="F311" s="70" t="s">
        <v>577</v>
      </c>
      <c r="G311" s="69" t="s">
        <v>345</v>
      </c>
      <c r="H311" s="70" t="s">
        <v>512</v>
      </c>
      <c r="I311" s="91"/>
    </row>
    <row r="312" spans="1:9" s="8" customFormat="1" ht="45" customHeight="1">
      <c r="A312" s="66"/>
      <c r="B312" s="81" t="s">
        <v>98</v>
      </c>
      <c r="C312" s="82">
        <v>2085</v>
      </c>
      <c r="D312" s="82">
        <v>129</v>
      </c>
      <c r="E312" s="83" t="s">
        <v>190</v>
      </c>
      <c r="F312" s="70" t="s">
        <v>577</v>
      </c>
      <c r="G312" s="69" t="s">
        <v>329</v>
      </c>
      <c r="H312" s="2" t="s">
        <v>635</v>
      </c>
      <c r="I312" s="91"/>
    </row>
    <row r="313" spans="1:9" s="150" customFormat="1" ht="15">
      <c r="A313" s="142">
        <v>29</v>
      </c>
      <c r="B313" s="143" t="s">
        <v>471</v>
      </c>
      <c r="C313" s="144">
        <f>C314</f>
        <v>5814</v>
      </c>
      <c r="D313" s="144">
        <f>D314</f>
        <v>579</v>
      </c>
      <c r="E313" s="145"/>
      <c r="F313" s="146"/>
      <c r="G313" s="147"/>
      <c r="H313" s="148"/>
      <c r="I313" s="149"/>
    </row>
    <row r="314" spans="1:9" s="8" customFormat="1" ht="15">
      <c r="A314" s="66"/>
      <c r="B314" s="67" t="s">
        <v>422</v>
      </c>
      <c r="C314" s="1">
        <v>5814</v>
      </c>
      <c r="D314" s="1">
        <v>579</v>
      </c>
      <c r="E314" s="68" t="s">
        <v>201</v>
      </c>
      <c r="F314" s="70" t="s">
        <v>577</v>
      </c>
      <c r="G314" s="69" t="s">
        <v>345</v>
      </c>
      <c r="H314" s="70" t="s">
        <v>512</v>
      </c>
      <c r="I314" s="91"/>
    </row>
    <row r="315" spans="1:9" s="101" customFormat="1" ht="15">
      <c r="A315" s="76"/>
      <c r="B315" s="77" t="s">
        <v>62</v>
      </c>
      <c r="C315" s="77"/>
      <c r="D315" s="77"/>
      <c r="E315" s="76"/>
      <c r="F315" s="70"/>
      <c r="G315" s="69"/>
      <c r="H315" s="70"/>
      <c r="I315" s="111"/>
    </row>
    <row r="316" spans="1:9" s="150" customFormat="1" ht="15">
      <c r="A316" s="142">
        <v>1</v>
      </c>
      <c r="B316" s="143" t="s">
        <v>63</v>
      </c>
      <c r="C316" s="144">
        <f>C317</f>
        <v>4835</v>
      </c>
      <c r="D316" s="144">
        <f>D317</f>
        <v>648</v>
      </c>
      <c r="E316" s="145"/>
      <c r="F316" s="146"/>
      <c r="G316" s="147"/>
      <c r="H316" s="148"/>
      <c r="I316" s="149"/>
    </row>
    <row r="317" spans="1:9" s="8" customFormat="1" ht="15">
      <c r="A317" s="66"/>
      <c r="B317" s="67" t="s">
        <v>231</v>
      </c>
      <c r="C317" s="1">
        <v>4835</v>
      </c>
      <c r="D317" s="1">
        <v>648</v>
      </c>
      <c r="E317" s="68" t="s">
        <v>306</v>
      </c>
      <c r="F317" s="70" t="s">
        <v>577</v>
      </c>
      <c r="G317" s="69" t="s">
        <v>345</v>
      </c>
      <c r="H317" s="70" t="s">
        <v>512</v>
      </c>
      <c r="I317" s="91"/>
    </row>
    <row r="318" spans="1:9" s="150" customFormat="1" ht="15">
      <c r="A318" s="142">
        <v>2</v>
      </c>
      <c r="B318" s="143" t="s">
        <v>66</v>
      </c>
      <c r="C318" s="144">
        <f>C319+C320</f>
        <v>7495</v>
      </c>
      <c r="D318" s="144">
        <f>D319+D320</f>
        <v>945</v>
      </c>
      <c r="E318" s="145"/>
      <c r="F318" s="146"/>
      <c r="G318" s="147"/>
      <c r="H318" s="148"/>
      <c r="I318" s="149"/>
    </row>
    <row r="319" spans="1:9" s="8" customFormat="1" ht="15">
      <c r="A319" s="66"/>
      <c r="B319" s="67" t="s">
        <v>95</v>
      </c>
      <c r="C319" s="1">
        <v>7125</v>
      </c>
      <c r="D319" s="1">
        <v>895</v>
      </c>
      <c r="E319" s="68" t="s">
        <v>287</v>
      </c>
      <c r="F319" s="70" t="s">
        <v>577</v>
      </c>
      <c r="G319" s="69" t="s">
        <v>345</v>
      </c>
      <c r="H319" s="70" t="s">
        <v>512</v>
      </c>
      <c r="I319" s="91"/>
    </row>
    <row r="320" spans="1:9" s="8" customFormat="1" ht="15">
      <c r="A320" s="66"/>
      <c r="B320" s="67" t="s">
        <v>354</v>
      </c>
      <c r="C320" s="1">
        <v>370</v>
      </c>
      <c r="D320" s="1">
        <v>50</v>
      </c>
      <c r="E320" s="68" t="s">
        <v>286</v>
      </c>
      <c r="F320" s="70" t="s">
        <v>577</v>
      </c>
      <c r="G320" s="69" t="s">
        <v>345</v>
      </c>
      <c r="H320" s="70" t="s">
        <v>512</v>
      </c>
      <c r="I320" s="91"/>
    </row>
    <row r="321" spans="1:9" s="171" customFormat="1" ht="15">
      <c r="A321" s="156">
        <v>3</v>
      </c>
      <c r="B321" s="157" t="s">
        <v>217</v>
      </c>
      <c r="C321" s="158"/>
      <c r="D321" s="158">
        <f>SUM(D323:D327)</f>
        <v>951</v>
      </c>
      <c r="E321" s="169"/>
      <c r="F321" s="146"/>
      <c r="G321" s="147"/>
      <c r="H321" s="148"/>
      <c r="I321" s="149"/>
    </row>
    <row r="322" spans="1:9" s="8" customFormat="1" ht="15">
      <c r="A322" s="66"/>
      <c r="B322" s="67" t="s">
        <v>94</v>
      </c>
      <c r="C322" s="1">
        <v>8856</v>
      </c>
      <c r="D322" s="1">
        <v>843</v>
      </c>
      <c r="E322" s="68" t="s">
        <v>257</v>
      </c>
      <c r="F322" s="70" t="s">
        <v>577</v>
      </c>
      <c r="G322" s="69" t="s">
        <v>345</v>
      </c>
      <c r="H322" s="70" t="s">
        <v>512</v>
      </c>
      <c r="I322" s="91"/>
    </row>
    <row r="323" spans="1:9" s="209" customFormat="1" ht="15">
      <c r="A323" s="204"/>
      <c r="B323" s="205" t="s">
        <v>423</v>
      </c>
      <c r="C323" s="206">
        <v>5789</v>
      </c>
      <c r="D323" s="206">
        <v>517</v>
      </c>
      <c r="E323" s="207"/>
      <c r="F323" s="146"/>
      <c r="G323" s="147"/>
      <c r="H323" s="146"/>
      <c r="I323" s="208"/>
    </row>
    <row r="324" spans="1:9" s="8" customFormat="1" ht="15">
      <c r="A324" s="66"/>
      <c r="B324" s="67" t="s">
        <v>424</v>
      </c>
      <c r="C324" s="1">
        <v>430</v>
      </c>
      <c r="D324" s="1">
        <v>56</v>
      </c>
      <c r="E324" s="68" t="s">
        <v>338</v>
      </c>
      <c r="F324" s="70" t="s">
        <v>577</v>
      </c>
      <c r="G324" s="69" t="s">
        <v>345</v>
      </c>
      <c r="H324" s="70" t="s">
        <v>512</v>
      </c>
      <c r="I324" s="91"/>
    </row>
    <row r="325" spans="1:9" s="8" customFormat="1" ht="45" customHeight="1">
      <c r="A325" s="66"/>
      <c r="B325" s="81" t="s">
        <v>94</v>
      </c>
      <c r="C325" s="82">
        <v>537</v>
      </c>
      <c r="D325" s="82">
        <v>76</v>
      </c>
      <c r="E325" s="83" t="s">
        <v>337</v>
      </c>
      <c r="F325" s="70" t="s">
        <v>577</v>
      </c>
      <c r="G325" s="70" t="s">
        <v>329</v>
      </c>
      <c r="H325" s="2" t="s">
        <v>635</v>
      </c>
      <c r="I325" s="91"/>
    </row>
    <row r="326" spans="1:9" s="8" customFormat="1" ht="45" customHeight="1">
      <c r="A326" s="66"/>
      <c r="B326" s="81" t="s">
        <v>425</v>
      </c>
      <c r="C326" s="82">
        <v>1368</v>
      </c>
      <c r="D326" s="82">
        <v>54</v>
      </c>
      <c r="E326" s="83" t="s">
        <v>335</v>
      </c>
      <c r="F326" s="70" t="s">
        <v>577</v>
      </c>
      <c r="G326" s="70" t="s">
        <v>329</v>
      </c>
      <c r="H326" s="2" t="s">
        <v>635</v>
      </c>
      <c r="I326" s="91"/>
    </row>
    <row r="327" spans="1:9" s="89" customFormat="1" ht="45" customHeight="1">
      <c r="A327" s="86"/>
      <c r="B327" s="81" t="s">
        <v>426</v>
      </c>
      <c r="C327" s="82">
        <v>794</v>
      </c>
      <c r="D327" s="82">
        <v>248</v>
      </c>
      <c r="E327" s="83" t="s">
        <v>336</v>
      </c>
      <c r="F327" s="70" t="s">
        <v>577</v>
      </c>
      <c r="G327" s="70" t="s">
        <v>329</v>
      </c>
      <c r="H327" s="2" t="s">
        <v>635</v>
      </c>
      <c r="I327" s="91"/>
    </row>
    <row r="328" spans="1:9" s="150" customFormat="1" ht="15">
      <c r="A328" s="142">
        <v>4</v>
      </c>
      <c r="B328" s="143" t="s">
        <v>234</v>
      </c>
      <c r="C328" s="144">
        <f>SUM(C329:C333)</f>
        <v>8511</v>
      </c>
      <c r="D328" s="144">
        <f>SUM(D329:D333)</f>
        <v>634</v>
      </c>
      <c r="E328" s="145"/>
      <c r="F328" s="146"/>
      <c r="G328" s="147"/>
      <c r="H328" s="146"/>
      <c r="I328" s="149"/>
    </row>
    <row r="329" spans="1:9" s="8" customFormat="1" ht="15">
      <c r="A329" s="66"/>
      <c r="B329" s="67" t="s">
        <v>348</v>
      </c>
      <c r="C329" s="1">
        <v>4186</v>
      </c>
      <c r="D329" s="1">
        <v>279</v>
      </c>
      <c r="E329" s="68" t="s">
        <v>276</v>
      </c>
      <c r="F329" s="70" t="s">
        <v>577</v>
      </c>
      <c r="G329" s="69" t="s">
        <v>345</v>
      </c>
      <c r="H329" s="70" t="s">
        <v>512</v>
      </c>
      <c r="I329" s="91"/>
    </row>
    <row r="330" spans="1:9" s="8" customFormat="1" ht="15">
      <c r="A330" s="66"/>
      <c r="B330" s="67" t="s">
        <v>358</v>
      </c>
      <c r="C330" s="1">
        <v>2051</v>
      </c>
      <c r="D330" s="1">
        <v>120</v>
      </c>
      <c r="E330" s="68" t="s">
        <v>272</v>
      </c>
      <c r="F330" s="70" t="s">
        <v>577</v>
      </c>
      <c r="G330" s="69" t="s">
        <v>345</v>
      </c>
      <c r="H330" s="70" t="s">
        <v>512</v>
      </c>
      <c r="I330" s="91"/>
    </row>
    <row r="331" spans="1:9" s="8" customFormat="1" ht="15">
      <c r="A331" s="66"/>
      <c r="B331" s="67" t="s">
        <v>359</v>
      </c>
      <c r="C331" s="1">
        <v>1341</v>
      </c>
      <c r="D331" s="1">
        <v>73</v>
      </c>
      <c r="E331" s="68" t="s">
        <v>273</v>
      </c>
      <c r="F331" s="70" t="s">
        <v>577</v>
      </c>
      <c r="G331" s="69" t="s">
        <v>345</v>
      </c>
      <c r="H331" s="70" t="s">
        <v>512</v>
      </c>
      <c r="I331" s="91"/>
    </row>
    <row r="332" spans="1:9" s="8" customFormat="1" ht="15">
      <c r="A332" s="66"/>
      <c r="B332" s="67" t="s">
        <v>348</v>
      </c>
      <c r="C332" s="1">
        <v>388</v>
      </c>
      <c r="D332" s="1">
        <v>103</v>
      </c>
      <c r="E332" s="68" t="s">
        <v>274</v>
      </c>
      <c r="F332" s="70" t="s">
        <v>577</v>
      </c>
      <c r="G332" s="69" t="s">
        <v>345</v>
      </c>
      <c r="H332" s="70" t="s">
        <v>512</v>
      </c>
      <c r="I332" s="91"/>
    </row>
    <row r="333" spans="1:9" s="8" customFormat="1" ht="27" customHeight="1">
      <c r="A333" s="66"/>
      <c r="B333" s="81" t="s">
        <v>427</v>
      </c>
      <c r="C333" s="82">
        <v>545</v>
      </c>
      <c r="D333" s="82">
        <v>59</v>
      </c>
      <c r="E333" s="83" t="s">
        <v>275</v>
      </c>
      <c r="F333" s="70" t="s">
        <v>577</v>
      </c>
      <c r="G333" s="69" t="s">
        <v>329</v>
      </c>
      <c r="H333" s="2" t="s">
        <v>633</v>
      </c>
      <c r="I333" s="91"/>
    </row>
    <row r="334" spans="1:9" s="150" customFormat="1" ht="15">
      <c r="A334" s="142">
        <v>5</v>
      </c>
      <c r="B334" s="143" t="s">
        <v>333</v>
      </c>
      <c r="C334" s="144">
        <f>SUM(C335:C337)</f>
        <v>9585</v>
      </c>
      <c r="D334" s="144">
        <f>SUM(D335:D337)</f>
        <v>385</v>
      </c>
      <c r="E334" s="145"/>
      <c r="F334" s="146"/>
      <c r="G334" s="147"/>
      <c r="H334" s="146"/>
      <c r="I334" s="149"/>
    </row>
    <row r="335" spans="1:9" s="8" customFormat="1" ht="15">
      <c r="A335" s="66"/>
      <c r="B335" s="67" t="s">
        <v>428</v>
      </c>
      <c r="C335" s="1">
        <v>5846</v>
      </c>
      <c r="D335" s="1">
        <v>300</v>
      </c>
      <c r="E335" s="68" t="s">
        <v>654</v>
      </c>
      <c r="F335" s="70" t="s">
        <v>577</v>
      </c>
      <c r="G335" s="69" t="s">
        <v>345</v>
      </c>
      <c r="H335" s="70" t="s">
        <v>512</v>
      </c>
      <c r="I335" s="91"/>
    </row>
    <row r="336" spans="1:9" s="8" customFormat="1" ht="15">
      <c r="A336" s="66"/>
      <c r="B336" s="67" t="s">
        <v>429</v>
      </c>
      <c r="C336" s="1">
        <v>1693</v>
      </c>
      <c r="D336" s="1">
        <v>45</v>
      </c>
      <c r="E336" s="68" t="s">
        <v>334</v>
      </c>
      <c r="F336" s="70" t="s">
        <v>577</v>
      </c>
      <c r="G336" s="69" t="s">
        <v>345</v>
      </c>
      <c r="H336" s="70" t="s">
        <v>512</v>
      </c>
      <c r="I336" s="91"/>
    </row>
    <row r="337" spans="1:9" s="209" customFormat="1" ht="15">
      <c r="A337" s="204"/>
      <c r="B337" s="205" t="s">
        <v>430</v>
      </c>
      <c r="C337" s="206">
        <v>2046</v>
      </c>
      <c r="D337" s="206">
        <v>40</v>
      </c>
      <c r="E337" s="207"/>
      <c r="F337" s="146"/>
      <c r="G337" s="147"/>
      <c r="H337" s="146"/>
      <c r="I337" s="208"/>
    </row>
    <row r="338" spans="1:9" s="150" customFormat="1" ht="15">
      <c r="A338" s="156">
        <v>6</v>
      </c>
      <c r="B338" s="157" t="s">
        <v>579</v>
      </c>
      <c r="C338" s="158">
        <f>SUM(C339:C344)</f>
        <v>3658</v>
      </c>
      <c r="D338" s="158">
        <f>SUM(D339:D344)</f>
        <v>457</v>
      </c>
      <c r="E338" s="145"/>
      <c r="F338" s="146"/>
      <c r="G338" s="159"/>
      <c r="H338" s="146"/>
      <c r="I338" s="149"/>
    </row>
    <row r="339" spans="1:9" s="8" customFormat="1" ht="28.5" customHeight="1">
      <c r="A339" s="66"/>
      <c r="B339" s="81" t="s">
        <v>228</v>
      </c>
      <c r="C339" s="82">
        <v>264</v>
      </c>
      <c r="D339" s="82">
        <v>35</v>
      </c>
      <c r="E339" s="83" t="s">
        <v>464</v>
      </c>
      <c r="F339" s="70" t="s">
        <v>577</v>
      </c>
      <c r="G339" s="70" t="s">
        <v>329</v>
      </c>
      <c r="H339" s="2" t="s">
        <v>147</v>
      </c>
      <c r="I339" s="91"/>
    </row>
    <row r="340" spans="1:9" s="8" customFormat="1" ht="28.5" customHeight="1">
      <c r="A340" s="66"/>
      <c r="B340" s="81" t="s">
        <v>228</v>
      </c>
      <c r="C340" s="82">
        <v>312</v>
      </c>
      <c r="D340" s="82">
        <v>70</v>
      </c>
      <c r="E340" s="83" t="s">
        <v>469</v>
      </c>
      <c r="F340" s="70" t="s">
        <v>577</v>
      </c>
      <c r="G340" s="70" t="s">
        <v>329</v>
      </c>
      <c r="H340" s="2" t="s">
        <v>147</v>
      </c>
      <c r="I340" s="91"/>
    </row>
    <row r="341" spans="1:9" s="8" customFormat="1" ht="76.5" customHeight="1">
      <c r="A341" s="66"/>
      <c r="B341" s="81" t="s">
        <v>260</v>
      </c>
      <c r="C341" s="82">
        <v>1654</v>
      </c>
      <c r="D341" s="82">
        <v>191</v>
      </c>
      <c r="E341" s="83" t="s">
        <v>465</v>
      </c>
      <c r="F341" s="70" t="s">
        <v>577</v>
      </c>
      <c r="G341" s="70" t="s">
        <v>329</v>
      </c>
      <c r="H341" s="2" t="s">
        <v>640</v>
      </c>
      <c r="I341" s="91"/>
    </row>
    <row r="342" spans="1:9" s="8" customFormat="1" ht="28.5" customHeight="1">
      <c r="A342" s="66"/>
      <c r="B342" s="81" t="s">
        <v>156</v>
      </c>
      <c r="C342" s="82">
        <v>823</v>
      </c>
      <c r="D342" s="82">
        <v>56</v>
      </c>
      <c r="E342" s="83" t="s">
        <v>468</v>
      </c>
      <c r="F342" s="70" t="s">
        <v>577</v>
      </c>
      <c r="G342" s="70" t="s">
        <v>329</v>
      </c>
      <c r="H342" s="2" t="s">
        <v>147</v>
      </c>
      <c r="I342" s="91"/>
    </row>
    <row r="343" spans="1:9" s="8" customFormat="1" ht="28.5" customHeight="1">
      <c r="A343" s="66"/>
      <c r="B343" s="81" t="s">
        <v>155</v>
      </c>
      <c r="C343" s="82">
        <v>505</v>
      </c>
      <c r="D343" s="82">
        <v>70</v>
      </c>
      <c r="E343" s="83" t="s">
        <v>467</v>
      </c>
      <c r="F343" s="70" t="s">
        <v>577</v>
      </c>
      <c r="G343" s="70" t="s">
        <v>329</v>
      </c>
      <c r="H343" s="2" t="s">
        <v>147</v>
      </c>
      <c r="I343" s="91"/>
    </row>
    <row r="344" spans="1:9" s="8" customFormat="1" ht="42.75" customHeight="1">
      <c r="A344" s="66"/>
      <c r="B344" s="81" t="s">
        <v>229</v>
      </c>
      <c r="C344" s="82">
        <v>100</v>
      </c>
      <c r="D344" s="82">
        <v>35</v>
      </c>
      <c r="E344" s="83" t="s">
        <v>466</v>
      </c>
      <c r="F344" s="70" t="s">
        <v>577</v>
      </c>
      <c r="G344" s="70" t="s">
        <v>329</v>
      </c>
      <c r="H344" s="2" t="s">
        <v>635</v>
      </c>
      <c r="I344" s="91"/>
    </row>
    <row r="345" spans="1:9" s="150" customFormat="1" ht="14.25" customHeight="1">
      <c r="A345" s="142">
        <v>7</v>
      </c>
      <c r="B345" s="143" t="s">
        <v>67</v>
      </c>
      <c r="C345" s="144">
        <f>SUM(C346:C348)</f>
        <v>2177</v>
      </c>
      <c r="D345" s="144">
        <f>SUM(D346:D348)</f>
        <v>730</v>
      </c>
      <c r="E345" s="145"/>
      <c r="F345" s="146"/>
      <c r="G345" s="159"/>
      <c r="H345" s="144"/>
      <c r="I345" s="149"/>
    </row>
    <row r="346" spans="1:9" s="8" customFormat="1" ht="15">
      <c r="A346" s="66"/>
      <c r="B346" s="67" t="s">
        <v>421</v>
      </c>
      <c r="C346" s="1">
        <v>774</v>
      </c>
      <c r="D346" s="1">
        <v>520</v>
      </c>
      <c r="E346" s="68" t="s">
        <v>322</v>
      </c>
      <c r="F346" s="70" t="s">
        <v>577</v>
      </c>
      <c r="G346" s="109" t="s">
        <v>345</v>
      </c>
      <c r="H346" s="70" t="s">
        <v>512</v>
      </c>
      <c r="I346" s="91"/>
    </row>
    <row r="347" spans="1:9" s="8" customFormat="1" ht="15">
      <c r="A347" s="66"/>
      <c r="B347" s="67" t="s">
        <v>374</v>
      </c>
      <c r="C347" s="1">
        <v>903</v>
      </c>
      <c r="D347" s="1">
        <v>210</v>
      </c>
      <c r="E347" s="68" t="s">
        <v>323</v>
      </c>
      <c r="F347" s="70" t="s">
        <v>577</v>
      </c>
      <c r="G347" s="109" t="s">
        <v>345</v>
      </c>
      <c r="H347" s="70" t="s">
        <v>512</v>
      </c>
      <c r="I347" s="91"/>
    </row>
    <row r="348" spans="1:9" s="8" customFormat="1" ht="28.5" customHeight="1">
      <c r="A348" s="66"/>
      <c r="B348" s="81" t="s">
        <v>431</v>
      </c>
      <c r="C348" s="82">
        <v>500</v>
      </c>
      <c r="D348" s="82" t="s">
        <v>331</v>
      </c>
      <c r="E348" s="83" t="s">
        <v>227</v>
      </c>
      <c r="F348" s="70" t="s">
        <v>577</v>
      </c>
      <c r="G348" s="70" t="s">
        <v>329</v>
      </c>
      <c r="H348" s="2" t="s">
        <v>637</v>
      </c>
      <c r="I348" s="91"/>
    </row>
    <row r="349" spans="1:9" s="150" customFormat="1" ht="14.25" customHeight="1">
      <c r="A349" s="142">
        <v>8</v>
      </c>
      <c r="B349" s="143" t="s">
        <v>80</v>
      </c>
      <c r="C349" s="144">
        <f>C350</f>
        <v>2166</v>
      </c>
      <c r="D349" s="144">
        <f>D350</f>
        <v>385</v>
      </c>
      <c r="E349" s="145"/>
      <c r="F349" s="146"/>
      <c r="G349" s="159"/>
      <c r="H349" s="144"/>
      <c r="I349" s="149"/>
    </row>
    <row r="350" spans="1:9" s="8" customFormat="1" ht="15">
      <c r="A350" s="66"/>
      <c r="B350" s="67" t="s">
        <v>100</v>
      </c>
      <c r="C350" s="1">
        <v>2166</v>
      </c>
      <c r="D350" s="1">
        <v>385</v>
      </c>
      <c r="E350" s="68" t="s">
        <v>321</v>
      </c>
      <c r="F350" s="70" t="s">
        <v>577</v>
      </c>
      <c r="G350" s="69" t="s">
        <v>345</v>
      </c>
      <c r="H350" s="70" t="s">
        <v>512</v>
      </c>
      <c r="I350" s="91"/>
    </row>
    <row r="351" spans="1:9" s="8" customFormat="1" ht="29.25" customHeight="1">
      <c r="A351" s="66"/>
      <c r="B351" s="81" t="s">
        <v>482</v>
      </c>
      <c r="C351" s="82">
        <v>425</v>
      </c>
      <c r="D351" s="82">
        <v>66</v>
      </c>
      <c r="E351" s="83" t="s">
        <v>485</v>
      </c>
      <c r="F351" s="70" t="s">
        <v>577</v>
      </c>
      <c r="G351" s="69" t="s">
        <v>329</v>
      </c>
      <c r="H351" s="2" t="s">
        <v>147</v>
      </c>
      <c r="I351" s="91"/>
    </row>
    <row r="352" spans="1:9" s="8" customFormat="1" ht="29.25" customHeight="1">
      <c r="A352" s="66"/>
      <c r="B352" s="67" t="s">
        <v>377</v>
      </c>
      <c r="C352" s="1">
        <v>696</v>
      </c>
      <c r="D352" s="1">
        <v>44</v>
      </c>
      <c r="E352" s="68" t="s">
        <v>486</v>
      </c>
      <c r="F352" s="70" t="s">
        <v>577</v>
      </c>
      <c r="G352" s="69" t="s">
        <v>329</v>
      </c>
      <c r="H352" s="2" t="s">
        <v>147</v>
      </c>
      <c r="I352" s="91"/>
    </row>
    <row r="353" spans="1:9" s="8" customFormat="1" ht="29.25" customHeight="1">
      <c r="A353" s="66"/>
      <c r="B353" s="67" t="s">
        <v>483</v>
      </c>
      <c r="C353" s="1">
        <v>1256</v>
      </c>
      <c r="D353" s="1">
        <v>68</v>
      </c>
      <c r="E353" s="68" t="s">
        <v>487</v>
      </c>
      <c r="F353" s="70" t="s">
        <v>577</v>
      </c>
      <c r="G353" s="69" t="s">
        <v>329</v>
      </c>
      <c r="H353" s="2" t="s">
        <v>147</v>
      </c>
      <c r="I353" s="91"/>
    </row>
    <row r="354" spans="1:9" s="8" customFormat="1" ht="29.25" customHeight="1">
      <c r="A354" s="66"/>
      <c r="B354" s="67" t="s">
        <v>484</v>
      </c>
      <c r="C354" s="1">
        <v>1657</v>
      </c>
      <c r="D354" s="1">
        <v>76</v>
      </c>
      <c r="E354" s="68" t="s">
        <v>488</v>
      </c>
      <c r="F354" s="70" t="s">
        <v>577</v>
      </c>
      <c r="G354" s="69" t="s">
        <v>329</v>
      </c>
      <c r="H354" s="2" t="s">
        <v>147</v>
      </c>
      <c r="I354" s="91"/>
    </row>
    <row r="355" spans="1:9" s="150" customFormat="1" ht="15">
      <c r="A355" s="142">
        <v>9</v>
      </c>
      <c r="B355" s="143" t="s">
        <v>652</v>
      </c>
      <c r="C355" s="144">
        <f>SUM(C356:C358)</f>
        <v>9409</v>
      </c>
      <c r="D355" s="144">
        <f>SUM(D356:D358)</f>
        <v>1021</v>
      </c>
      <c r="E355" s="145"/>
      <c r="F355" s="146"/>
      <c r="G355" s="147"/>
      <c r="H355" s="146"/>
      <c r="I355" s="149"/>
    </row>
    <row r="356" spans="1:9" s="8" customFormat="1" ht="15">
      <c r="A356" s="66"/>
      <c r="B356" s="67" t="s">
        <v>351</v>
      </c>
      <c r="C356" s="1">
        <v>7427</v>
      </c>
      <c r="D356" s="1">
        <v>797</v>
      </c>
      <c r="E356" s="68" t="s">
        <v>270</v>
      </c>
      <c r="F356" s="70" t="s">
        <v>577</v>
      </c>
      <c r="G356" s="69" t="s">
        <v>345</v>
      </c>
      <c r="H356" s="70" t="s">
        <v>512</v>
      </c>
      <c r="I356" s="91"/>
    </row>
    <row r="357" spans="1:9" s="8" customFormat="1" ht="15">
      <c r="A357" s="66"/>
      <c r="B357" s="67" t="s">
        <v>380</v>
      </c>
      <c r="C357" s="1">
        <v>480</v>
      </c>
      <c r="D357" s="1">
        <v>150</v>
      </c>
      <c r="E357" s="68" t="s">
        <v>269</v>
      </c>
      <c r="F357" s="70" t="s">
        <v>577</v>
      </c>
      <c r="G357" s="69" t="s">
        <v>345</v>
      </c>
      <c r="H357" s="70" t="s">
        <v>512</v>
      </c>
      <c r="I357" s="91"/>
    </row>
    <row r="358" spans="1:9" s="8" customFormat="1" ht="15">
      <c r="A358" s="66"/>
      <c r="B358" s="67" t="s">
        <v>432</v>
      </c>
      <c r="C358" s="1">
        <v>1502</v>
      </c>
      <c r="D358" s="1">
        <v>74</v>
      </c>
      <c r="E358" s="68" t="s">
        <v>268</v>
      </c>
      <c r="F358" s="70" t="s">
        <v>577</v>
      </c>
      <c r="G358" s="69" t="s">
        <v>345</v>
      </c>
      <c r="H358" s="70" t="s">
        <v>512</v>
      </c>
      <c r="I358" s="91"/>
    </row>
    <row r="359" spans="1:9" s="150" customFormat="1" ht="15">
      <c r="A359" s="142">
        <v>10</v>
      </c>
      <c r="B359" s="143" t="s">
        <v>301</v>
      </c>
      <c r="C359" s="144">
        <v>3778</v>
      </c>
      <c r="D359" s="144">
        <v>498</v>
      </c>
      <c r="E359" s="145"/>
      <c r="F359" s="146"/>
      <c r="G359" s="159"/>
      <c r="H359" s="146"/>
      <c r="I359" s="149"/>
    </row>
    <row r="360" spans="1:9" s="8" customFormat="1" ht="46.5" customHeight="1">
      <c r="A360" s="66"/>
      <c r="B360" s="81" t="s">
        <v>405</v>
      </c>
      <c r="C360" s="82">
        <v>469</v>
      </c>
      <c r="D360" s="82">
        <v>40</v>
      </c>
      <c r="E360" s="83" t="s">
        <v>319</v>
      </c>
      <c r="F360" s="70" t="s">
        <v>577</v>
      </c>
      <c r="G360" s="70" t="s">
        <v>329</v>
      </c>
      <c r="H360" s="2" t="s">
        <v>635</v>
      </c>
      <c r="I360" s="91"/>
    </row>
    <row r="361" spans="1:9" s="8" customFormat="1" ht="45.75" customHeight="1">
      <c r="A361" s="66"/>
      <c r="B361" s="81" t="s">
        <v>434</v>
      </c>
      <c r="C361" s="82">
        <v>359</v>
      </c>
      <c r="D361" s="82">
        <v>110</v>
      </c>
      <c r="E361" s="83" t="s">
        <v>303</v>
      </c>
      <c r="F361" s="70" t="s">
        <v>577</v>
      </c>
      <c r="G361" s="70" t="s">
        <v>329</v>
      </c>
      <c r="H361" s="2" t="s">
        <v>635</v>
      </c>
      <c r="I361" s="91"/>
    </row>
    <row r="362" spans="1:9" s="8" customFormat="1" ht="42.75" customHeight="1">
      <c r="A362" s="66"/>
      <c r="B362" s="81" t="s">
        <v>435</v>
      </c>
      <c r="C362" s="82">
        <v>408</v>
      </c>
      <c r="D362" s="82">
        <v>63</v>
      </c>
      <c r="E362" s="83" t="s">
        <v>320</v>
      </c>
      <c r="F362" s="70" t="s">
        <v>577</v>
      </c>
      <c r="G362" s="70" t="s">
        <v>329</v>
      </c>
      <c r="H362" s="2" t="s">
        <v>635</v>
      </c>
      <c r="I362" s="91"/>
    </row>
    <row r="363" spans="1:9" s="8" customFormat="1" ht="15">
      <c r="A363" s="66"/>
      <c r="B363" s="67" t="s">
        <v>407</v>
      </c>
      <c r="C363" s="1">
        <v>388</v>
      </c>
      <c r="D363" s="1">
        <v>56</v>
      </c>
      <c r="E363" s="68" t="s">
        <v>302</v>
      </c>
      <c r="F363" s="70" t="s">
        <v>577</v>
      </c>
      <c r="G363" s="69" t="s">
        <v>345</v>
      </c>
      <c r="H363" s="70" t="s">
        <v>512</v>
      </c>
      <c r="I363" s="91"/>
    </row>
    <row r="364" spans="1:9" s="8" customFormat="1" ht="15">
      <c r="A364" s="66"/>
      <c r="B364" s="67" t="s">
        <v>433</v>
      </c>
      <c r="C364" s="1">
        <v>1372</v>
      </c>
      <c r="D364" s="1">
        <v>121</v>
      </c>
      <c r="E364" s="68" t="s">
        <v>304</v>
      </c>
      <c r="F364" s="70" t="s">
        <v>577</v>
      </c>
      <c r="G364" s="69" t="s">
        <v>345</v>
      </c>
      <c r="H364" s="70" t="s">
        <v>512</v>
      </c>
      <c r="I364" s="91"/>
    </row>
    <row r="365" spans="1:9" s="8" customFormat="1" ht="15">
      <c r="A365" s="66"/>
      <c r="B365" s="67" t="s">
        <v>403</v>
      </c>
      <c r="C365" s="1">
        <v>1682</v>
      </c>
      <c r="D365" s="1">
        <v>290</v>
      </c>
      <c r="E365" s="68"/>
      <c r="F365" s="70"/>
      <c r="G365" s="69"/>
      <c r="H365" s="70"/>
      <c r="I365" s="91"/>
    </row>
    <row r="366" spans="1:9" s="8" customFormat="1" ht="15">
      <c r="A366" s="66"/>
      <c r="B366" s="67" t="s">
        <v>404</v>
      </c>
      <c r="C366" s="1">
        <v>782</v>
      </c>
      <c r="D366" s="1">
        <v>108</v>
      </c>
      <c r="E366" s="68" t="s">
        <v>305</v>
      </c>
      <c r="F366" s="70" t="s">
        <v>577</v>
      </c>
      <c r="G366" s="69" t="s">
        <v>345</v>
      </c>
      <c r="H366" s="70" t="s">
        <v>512</v>
      </c>
      <c r="I366" s="91"/>
    </row>
    <row r="367" spans="1:9" s="168" customFormat="1" ht="15">
      <c r="A367" s="160">
        <v>11</v>
      </c>
      <c r="B367" s="161" t="s">
        <v>327</v>
      </c>
      <c r="C367" s="162">
        <f>SUM(C368:C372)</f>
        <v>9616</v>
      </c>
      <c r="D367" s="162">
        <f>SUM(D368:D372)</f>
        <v>979</v>
      </c>
      <c r="E367" s="163"/>
      <c r="F367" s="164"/>
      <c r="G367" s="165"/>
      <c r="H367" s="166"/>
      <c r="I367" s="167"/>
    </row>
    <row r="368" spans="1:9" s="8" customFormat="1" ht="15">
      <c r="A368" s="66"/>
      <c r="B368" s="67" t="s">
        <v>386</v>
      </c>
      <c r="C368" s="1">
        <v>4251</v>
      </c>
      <c r="D368" s="1">
        <v>315</v>
      </c>
      <c r="E368" s="68" t="s">
        <v>281</v>
      </c>
      <c r="F368" s="70" t="s">
        <v>577</v>
      </c>
      <c r="G368" s="69" t="s">
        <v>345</v>
      </c>
      <c r="H368" s="70" t="s">
        <v>512</v>
      </c>
      <c r="I368" s="91"/>
    </row>
    <row r="369" spans="1:9" s="8" customFormat="1" ht="15">
      <c r="A369" s="66"/>
      <c r="B369" s="67" t="s">
        <v>385</v>
      </c>
      <c r="C369" s="1">
        <v>2656</v>
      </c>
      <c r="D369" s="1">
        <v>341</v>
      </c>
      <c r="E369" s="68" t="s">
        <v>106</v>
      </c>
      <c r="F369" s="70" t="s">
        <v>577</v>
      </c>
      <c r="G369" s="69" t="s">
        <v>345</v>
      </c>
      <c r="H369" s="70" t="s">
        <v>512</v>
      </c>
      <c r="I369" s="91"/>
    </row>
    <row r="370" spans="1:9" s="8" customFormat="1" ht="28.5" customHeight="1">
      <c r="A370" s="86"/>
      <c r="B370" s="81" t="s">
        <v>101</v>
      </c>
      <c r="C370" s="82">
        <v>507</v>
      </c>
      <c r="D370" s="82">
        <v>89</v>
      </c>
      <c r="E370" s="83" t="s">
        <v>278</v>
      </c>
      <c r="F370" s="70" t="s">
        <v>577</v>
      </c>
      <c r="G370" s="70" t="s">
        <v>603</v>
      </c>
      <c r="H370" s="2" t="s">
        <v>602</v>
      </c>
      <c r="I370" s="91"/>
    </row>
    <row r="371" spans="1:9" s="8" customFormat="1" ht="15">
      <c r="A371" s="66"/>
      <c r="B371" s="67" t="s">
        <v>436</v>
      </c>
      <c r="C371" s="1">
        <v>386</v>
      </c>
      <c r="D371" s="1">
        <v>118</v>
      </c>
      <c r="E371" s="68" t="s">
        <v>279</v>
      </c>
      <c r="F371" s="70" t="s">
        <v>577</v>
      </c>
      <c r="G371" s="69" t="s">
        <v>345</v>
      </c>
      <c r="H371" s="70" t="s">
        <v>512</v>
      </c>
      <c r="I371" s="91"/>
    </row>
    <row r="372" spans="1:9" s="8" customFormat="1" ht="15">
      <c r="A372" s="66"/>
      <c r="B372" s="67" t="s">
        <v>387</v>
      </c>
      <c r="C372" s="1">
        <v>1816</v>
      </c>
      <c r="D372" s="1">
        <v>116</v>
      </c>
      <c r="E372" s="68" t="s">
        <v>277</v>
      </c>
      <c r="F372" s="70" t="s">
        <v>577</v>
      </c>
      <c r="G372" s="69" t="s">
        <v>345</v>
      </c>
      <c r="H372" s="70" t="s">
        <v>512</v>
      </c>
      <c r="I372" s="91"/>
    </row>
    <row r="373" spans="1:9" s="150" customFormat="1" ht="15">
      <c r="A373" s="142">
        <v>12</v>
      </c>
      <c r="B373" s="143" t="s">
        <v>230</v>
      </c>
      <c r="C373" s="144">
        <f>SUM(C374:C377)</f>
        <v>6597</v>
      </c>
      <c r="D373" s="144">
        <f>SUM(D374:D377)</f>
        <v>752</v>
      </c>
      <c r="E373" s="145"/>
      <c r="F373" s="146"/>
      <c r="G373" s="147"/>
      <c r="H373" s="148"/>
      <c r="I373" s="149"/>
    </row>
    <row r="374" spans="1:9" s="8" customFormat="1" ht="15">
      <c r="A374" s="66"/>
      <c r="B374" s="67" t="s">
        <v>394</v>
      </c>
      <c r="C374" s="1">
        <v>4173</v>
      </c>
      <c r="D374" s="1">
        <v>646</v>
      </c>
      <c r="E374" s="68" t="s">
        <v>254</v>
      </c>
      <c r="F374" s="70" t="s">
        <v>577</v>
      </c>
      <c r="G374" s="69" t="s">
        <v>345</v>
      </c>
      <c r="H374" s="70" t="s">
        <v>512</v>
      </c>
      <c r="I374" s="91"/>
    </row>
    <row r="375" spans="1:9" s="8" customFormat="1" ht="15">
      <c r="A375" s="66"/>
      <c r="B375" s="67" t="s">
        <v>396</v>
      </c>
      <c r="C375" s="1">
        <v>1396</v>
      </c>
      <c r="D375" s="1">
        <v>44</v>
      </c>
      <c r="E375" s="68" t="s">
        <v>252</v>
      </c>
      <c r="F375" s="70" t="s">
        <v>577</v>
      </c>
      <c r="G375" s="69" t="s">
        <v>345</v>
      </c>
      <c r="H375" s="70" t="s">
        <v>512</v>
      </c>
      <c r="I375" s="91"/>
    </row>
    <row r="376" spans="1:9" s="8" customFormat="1" ht="15">
      <c r="A376" s="66"/>
      <c r="B376" s="67" t="s">
        <v>395</v>
      </c>
      <c r="C376" s="1">
        <v>437</v>
      </c>
      <c r="D376" s="1">
        <v>32</v>
      </c>
      <c r="E376" s="68" t="s">
        <v>253</v>
      </c>
      <c r="F376" s="70" t="s">
        <v>577</v>
      </c>
      <c r="G376" s="69" t="s">
        <v>345</v>
      </c>
      <c r="H376" s="70" t="s">
        <v>512</v>
      </c>
      <c r="I376" s="91"/>
    </row>
    <row r="377" spans="1:9" s="8" customFormat="1" ht="15">
      <c r="A377" s="66"/>
      <c r="B377" s="67" t="s">
        <v>437</v>
      </c>
      <c r="C377" s="1">
        <v>591</v>
      </c>
      <c r="D377" s="1">
        <v>30</v>
      </c>
      <c r="E377" s="68" t="s">
        <v>251</v>
      </c>
      <c r="F377" s="70" t="s">
        <v>577</v>
      </c>
      <c r="G377" s="69" t="s">
        <v>345</v>
      </c>
      <c r="H377" s="70" t="s">
        <v>512</v>
      </c>
      <c r="I377" s="91"/>
    </row>
    <row r="378" spans="1:9" s="131" customFormat="1" ht="27.75" customHeight="1">
      <c r="A378" s="123"/>
      <c r="B378" s="124" t="s">
        <v>438</v>
      </c>
      <c r="C378" s="125">
        <v>366</v>
      </c>
      <c r="D378" s="125">
        <v>50</v>
      </c>
      <c r="E378" s="126" t="s">
        <v>288</v>
      </c>
      <c r="F378" s="127" t="s">
        <v>577</v>
      </c>
      <c r="G378" s="127" t="s">
        <v>329</v>
      </c>
      <c r="H378" s="129" t="s">
        <v>566</v>
      </c>
      <c r="I378" s="130"/>
    </row>
    <row r="379" spans="1:9" s="8" customFormat="1" ht="27.75" customHeight="1">
      <c r="A379" s="66"/>
      <c r="B379" s="81" t="s">
        <v>439</v>
      </c>
      <c r="C379" s="82">
        <v>295</v>
      </c>
      <c r="D379" s="82">
        <v>50</v>
      </c>
      <c r="E379" s="83" t="s">
        <v>289</v>
      </c>
      <c r="F379" s="70" t="s">
        <v>577</v>
      </c>
      <c r="G379" s="70" t="s">
        <v>329</v>
      </c>
      <c r="H379" s="2" t="s">
        <v>566</v>
      </c>
      <c r="I379" s="91"/>
    </row>
    <row r="380" spans="1:9" s="131" customFormat="1" ht="27.75" customHeight="1">
      <c r="A380" s="123"/>
      <c r="B380" s="124" t="s">
        <v>396</v>
      </c>
      <c r="C380" s="125">
        <v>226</v>
      </c>
      <c r="D380" s="125">
        <v>50</v>
      </c>
      <c r="E380" s="126" t="s">
        <v>290</v>
      </c>
      <c r="F380" s="127" t="s">
        <v>577</v>
      </c>
      <c r="G380" s="127" t="s">
        <v>329</v>
      </c>
      <c r="H380" s="129" t="s">
        <v>566</v>
      </c>
      <c r="I380" s="130"/>
    </row>
    <row r="381" spans="1:9" s="150" customFormat="1" ht="15">
      <c r="A381" s="142">
        <v>13</v>
      </c>
      <c r="B381" s="143" t="s">
        <v>636</v>
      </c>
      <c r="C381" s="144">
        <f>SUM(C382:C387)</f>
        <v>14201</v>
      </c>
      <c r="D381" s="144">
        <f>SUM(D382:D387)</f>
        <v>1049</v>
      </c>
      <c r="E381" s="145"/>
      <c r="F381" s="146"/>
      <c r="G381" s="147"/>
      <c r="H381" s="146"/>
      <c r="I381" s="149"/>
    </row>
    <row r="382" spans="1:9" s="8" customFormat="1" ht="45">
      <c r="A382" s="66"/>
      <c r="B382" s="81" t="s">
        <v>104</v>
      </c>
      <c r="C382" s="82">
        <v>7768</v>
      </c>
      <c r="D382" s="82">
        <v>498</v>
      </c>
      <c r="E382" s="95" t="s">
        <v>477</v>
      </c>
      <c r="F382" s="70" t="s">
        <v>577</v>
      </c>
      <c r="G382" s="69" t="s">
        <v>345</v>
      </c>
      <c r="H382" s="70" t="s">
        <v>512</v>
      </c>
      <c r="I382" s="91"/>
    </row>
    <row r="383" spans="1:9" s="8" customFormat="1" ht="15">
      <c r="A383" s="66"/>
      <c r="B383" s="81" t="s">
        <v>481</v>
      </c>
      <c r="C383" s="82">
        <v>1628</v>
      </c>
      <c r="D383" s="82">
        <v>221</v>
      </c>
      <c r="E383" s="68" t="s">
        <v>475</v>
      </c>
      <c r="F383" s="70" t="s">
        <v>577</v>
      </c>
      <c r="G383" s="69" t="s">
        <v>345</v>
      </c>
      <c r="H383" s="70" t="s">
        <v>512</v>
      </c>
      <c r="I383" s="91"/>
    </row>
    <row r="384" spans="1:9" s="8" customFormat="1" ht="15">
      <c r="A384" s="66"/>
      <c r="B384" s="81" t="s">
        <v>478</v>
      </c>
      <c r="C384" s="82">
        <v>560</v>
      </c>
      <c r="D384" s="82">
        <v>121</v>
      </c>
      <c r="E384" s="95" t="s">
        <v>608</v>
      </c>
      <c r="F384" s="70" t="s">
        <v>577</v>
      </c>
      <c r="G384" s="69" t="s">
        <v>345</v>
      </c>
      <c r="H384" s="70" t="s">
        <v>512</v>
      </c>
      <c r="I384" s="91"/>
    </row>
    <row r="385" spans="1:9" s="8" customFormat="1" ht="29.25" customHeight="1">
      <c r="A385" s="66"/>
      <c r="B385" s="81" t="s">
        <v>478</v>
      </c>
      <c r="C385" s="82">
        <v>559</v>
      </c>
      <c r="D385" s="82">
        <v>35</v>
      </c>
      <c r="E385" s="83" t="s">
        <v>106</v>
      </c>
      <c r="F385" s="70" t="s">
        <v>577</v>
      </c>
      <c r="G385" s="69" t="s">
        <v>329</v>
      </c>
      <c r="H385" s="2" t="s">
        <v>633</v>
      </c>
      <c r="I385" s="91"/>
    </row>
    <row r="386" spans="1:9" s="131" customFormat="1" ht="42.75" customHeight="1">
      <c r="A386" s="123"/>
      <c r="B386" s="124" t="s">
        <v>479</v>
      </c>
      <c r="C386" s="125">
        <v>3621</v>
      </c>
      <c r="D386" s="125">
        <v>120</v>
      </c>
      <c r="E386" s="126" t="s">
        <v>476</v>
      </c>
      <c r="F386" s="127" t="s">
        <v>577</v>
      </c>
      <c r="G386" s="69" t="s">
        <v>329</v>
      </c>
      <c r="H386" s="129" t="s">
        <v>635</v>
      </c>
      <c r="I386" s="130"/>
    </row>
    <row r="387" spans="1:9" s="8" customFormat="1" ht="29.25" customHeight="1">
      <c r="A387" s="66"/>
      <c r="B387" s="81" t="s">
        <v>480</v>
      </c>
      <c r="C387" s="82">
        <v>65</v>
      </c>
      <c r="D387" s="82">
        <v>54</v>
      </c>
      <c r="E387" s="83" t="s">
        <v>106</v>
      </c>
      <c r="F387" s="70" t="s">
        <v>577</v>
      </c>
      <c r="G387" s="69" t="s">
        <v>329</v>
      </c>
      <c r="H387" s="2" t="s">
        <v>566</v>
      </c>
      <c r="I387" s="91"/>
    </row>
    <row r="388" spans="1:9" s="150" customFormat="1" ht="15">
      <c r="A388" s="142">
        <v>14</v>
      </c>
      <c r="B388" s="143" t="s">
        <v>651</v>
      </c>
      <c r="C388" s="144">
        <f>C389+C390</f>
        <v>14010</v>
      </c>
      <c r="D388" s="144">
        <f>D389+D390</f>
        <v>381</v>
      </c>
      <c r="E388" s="145"/>
      <c r="F388" s="146"/>
      <c r="G388" s="147"/>
      <c r="H388" s="148"/>
      <c r="I388" s="149"/>
    </row>
    <row r="389" spans="1:9" s="8" customFormat="1" ht="15">
      <c r="A389" s="66"/>
      <c r="B389" s="67" t="s">
        <v>440</v>
      </c>
      <c r="C389" s="1">
        <v>881</v>
      </c>
      <c r="D389" s="1">
        <v>165</v>
      </c>
      <c r="E389" s="68" t="s">
        <v>255</v>
      </c>
      <c r="F389" s="70" t="s">
        <v>577</v>
      </c>
      <c r="G389" s="69" t="s">
        <v>345</v>
      </c>
      <c r="H389" s="70" t="s">
        <v>512</v>
      </c>
      <c r="I389" s="91"/>
    </row>
    <row r="390" spans="1:9" s="8" customFormat="1" ht="15">
      <c r="A390" s="66"/>
      <c r="B390" s="67" t="s">
        <v>110</v>
      </c>
      <c r="C390" s="1">
        <v>13129</v>
      </c>
      <c r="D390" s="1">
        <v>216</v>
      </c>
      <c r="E390" s="68" t="s">
        <v>233</v>
      </c>
      <c r="F390" s="70" t="s">
        <v>577</v>
      </c>
      <c r="G390" s="69" t="s">
        <v>345</v>
      </c>
      <c r="H390" s="70" t="s">
        <v>512</v>
      </c>
      <c r="I390" s="91"/>
    </row>
    <row r="391" spans="1:9" s="150" customFormat="1" ht="15">
      <c r="A391" s="142">
        <v>15</v>
      </c>
      <c r="B391" s="143" t="s">
        <v>214</v>
      </c>
      <c r="C391" s="144">
        <f>SUM(C392:C399)</f>
        <v>11050</v>
      </c>
      <c r="D391" s="144">
        <f>SUM(D392:D399)</f>
        <v>940</v>
      </c>
      <c r="E391" s="145"/>
      <c r="F391" s="146"/>
      <c r="G391" s="147"/>
      <c r="H391" s="148"/>
      <c r="I391" s="149"/>
    </row>
    <row r="392" spans="1:9" s="8" customFormat="1" ht="15">
      <c r="A392" s="66"/>
      <c r="B392" s="67" t="s">
        <v>441</v>
      </c>
      <c r="C392" s="1">
        <v>1851</v>
      </c>
      <c r="D392" s="1">
        <v>128</v>
      </c>
      <c r="E392" s="68" t="s">
        <v>297</v>
      </c>
      <c r="F392" s="70" t="s">
        <v>577</v>
      </c>
      <c r="G392" s="69" t="s">
        <v>345</v>
      </c>
      <c r="H392" s="70" t="s">
        <v>512</v>
      </c>
      <c r="I392" s="91"/>
    </row>
    <row r="393" spans="1:9" s="8" customFormat="1" ht="30" customHeight="1">
      <c r="A393" s="66"/>
      <c r="B393" s="81" t="s">
        <v>442</v>
      </c>
      <c r="C393" s="82">
        <v>1767</v>
      </c>
      <c r="D393" s="82">
        <v>50</v>
      </c>
      <c r="E393" s="83" t="s">
        <v>215</v>
      </c>
      <c r="F393" s="70" t="s">
        <v>577</v>
      </c>
      <c r="G393" s="122" t="s">
        <v>329</v>
      </c>
      <c r="H393" s="2" t="s">
        <v>633</v>
      </c>
      <c r="I393" s="91"/>
    </row>
    <row r="394" spans="1:9" s="8" customFormat="1" ht="15">
      <c r="A394" s="66"/>
      <c r="B394" s="67" t="s">
        <v>443</v>
      </c>
      <c r="C394" s="1">
        <v>114</v>
      </c>
      <c r="D394" s="1">
        <v>45</v>
      </c>
      <c r="E394" s="68" t="s">
        <v>299</v>
      </c>
      <c r="F394" s="70" t="s">
        <v>577</v>
      </c>
      <c r="G394" s="193" t="s">
        <v>345</v>
      </c>
      <c r="H394" s="70" t="s">
        <v>512</v>
      </c>
      <c r="I394" s="91"/>
    </row>
    <row r="395" spans="1:9" s="8" customFormat="1" ht="15">
      <c r="A395" s="66"/>
      <c r="B395" s="67" t="s">
        <v>352</v>
      </c>
      <c r="C395" s="1">
        <v>509</v>
      </c>
      <c r="D395" s="1">
        <v>97</v>
      </c>
      <c r="E395" s="68" t="s">
        <v>298</v>
      </c>
      <c r="F395" s="70" t="s">
        <v>577</v>
      </c>
      <c r="G395" s="193"/>
      <c r="H395" s="70" t="s">
        <v>512</v>
      </c>
      <c r="I395" s="91"/>
    </row>
    <row r="396" spans="1:9" s="8" customFormat="1" ht="28.5" customHeight="1">
      <c r="A396" s="66"/>
      <c r="B396" s="67" t="s">
        <v>393</v>
      </c>
      <c r="C396" s="1">
        <v>621</v>
      </c>
      <c r="D396" s="1">
        <v>65</v>
      </c>
      <c r="E396" s="68" t="s">
        <v>296</v>
      </c>
      <c r="F396" s="70" t="s">
        <v>577</v>
      </c>
      <c r="G396" s="70" t="s">
        <v>329</v>
      </c>
      <c r="H396" s="2" t="s">
        <v>596</v>
      </c>
      <c r="I396" s="91"/>
    </row>
    <row r="397" spans="1:9" s="8" customFormat="1" ht="28.5" customHeight="1">
      <c r="A397" s="66"/>
      <c r="B397" s="81" t="s">
        <v>390</v>
      </c>
      <c r="C397" s="82">
        <v>101</v>
      </c>
      <c r="D397" s="82">
        <v>46</v>
      </c>
      <c r="E397" s="83" t="s">
        <v>294</v>
      </c>
      <c r="F397" s="70" t="s">
        <v>577</v>
      </c>
      <c r="G397" s="70" t="s">
        <v>329</v>
      </c>
      <c r="H397" s="2" t="s">
        <v>633</v>
      </c>
      <c r="I397" s="91"/>
    </row>
    <row r="398" spans="1:9" s="8" customFormat="1" ht="15">
      <c r="A398" s="66"/>
      <c r="B398" s="67" t="s">
        <v>444</v>
      </c>
      <c r="C398" s="1">
        <v>3007</v>
      </c>
      <c r="D398" s="1">
        <v>244</v>
      </c>
      <c r="E398" s="68" t="s">
        <v>295</v>
      </c>
      <c r="F398" s="70" t="s">
        <v>577</v>
      </c>
      <c r="G398" s="69" t="s">
        <v>345</v>
      </c>
      <c r="H398" s="70" t="s">
        <v>512</v>
      </c>
      <c r="I398" s="91"/>
    </row>
    <row r="399" spans="1:9" s="8" customFormat="1" ht="15">
      <c r="A399" s="66"/>
      <c r="B399" s="67" t="s">
        <v>445</v>
      </c>
      <c r="C399" s="1">
        <v>3080</v>
      </c>
      <c r="D399" s="1">
        <v>265</v>
      </c>
      <c r="E399" s="68" t="s">
        <v>106</v>
      </c>
      <c r="F399" s="70" t="s">
        <v>577</v>
      </c>
      <c r="G399" s="69" t="s">
        <v>345</v>
      </c>
      <c r="H399" s="70" t="s">
        <v>512</v>
      </c>
      <c r="I399" s="91"/>
    </row>
    <row r="400" spans="1:9" s="150" customFormat="1" ht="15">
      <c r="A400" s="142">
        <v>16</v>
      </c>
      <c r="B400" s="143" t="s">
        <v>78</v>
      </c>
      <c r="C400" s="144">
        <f>C401</f>
        <v>3447</v>
      </c>
      <c r="D400" s="144">
        <f>D401</f>
        <v>842</v>
      </c>
      <c r="E400" s="145"/>
      <c r="F400" s="146"/>
      <c r="G400" s="147"/>
      <c r="H400" s="148"/>
      <c r="I400" s="149"/>
    </row>
    <row r="401" spans="1:9" s="8" customFormat="1" ht="15">
      <c r="A401" s="66"/>
      <c r="B401" s="67" t="s">
        <v>232</v>
      </c>
      <c r="C401" s="1">
        <v>3447</v>
      </c>
      <c r="D401" s="1">
        <v>842</v>
      </c>
      <c r="E401" s="68" t="s">
        <v>106</v>
      </c>
      <c r="F401" s="70" t="s">
        <v>577</v>
      </c>
      <c r="G401" s="69" t="s">
        <v>345</v>
      </c>
      <c r="H401" s="70" t="s">
        <v>512</v>
      </c>
      <c r="I401" s="91"/>
    </row>
    <row r="402" spans="1:9" s="150" customFormat="1" ht="15">
      <c r="A402" s="142">
        <v>17</v>
      </c>
      <c r="B402" s="143" t="s">
        <v>235</v>
      </c>
      <c r="C402" s="144">
        <f>SUM(C404:C406)</f>
        <v>2761</v>
      </c>
      <c r="D402" s="144">
        <f>SUM(D404:D406)</f>
        <v>196</v>
      </c>
      <c r="E402" s="145"/>
      <c r="F402" s="146"/>
      <c r="G402" s="147"/>
      <c r="H402" s="148"/>
      <c r="I402" s="149"/>
    </row>
    <row r="403" spans="1:9" s="8" customFormat="1" ht="15">
      <c r="A403" s="66"/>
      <c r="B403" s="67" t="s">
        <v>112</v>
      </c>
      <c r="C403" s="1">
        <v>6038</v>
      </c>
      <c r="D403" s="1">
        <v>677</v>
      </c>
      <c r="E403" s="68" t="s">
        <v>106</v>
      </c>
      <c r="F403" s="70" t="s">
        <v>577</v>
      </c>
      <c r="G403" s="69" t="s">
        <v>345</v>
      </c>
      <c r="H403" s="70" t="s">
        <v>512</v>
      </c>
      <c r="I403" s="91"/>
    </row>
    <row r="404" spans="1:9" s="8" customFormat="1" ht="15">
      <c r="A404" s="66"/>
      <c r="B404" s="67" t="s">
        <v>112</v>
      </c>
      <c r="C404" s="1">
        <v>594</v>
      </c>
      <c r="D404" s="1">
        <v>68</v>
      </c>
      <c r="E404" s="68" t="s">
        <v>210</v>
      </c>
      <c r="F404" s="70" t="s">
        <v>577</v>
      </c>
      <c r="G404" s="69" t="s">
        <v>345</v>
      </c>
      <c r="H404" s="70" t="s">
        <v>512</v>
      </c>
      <c r="I404" s="91"/>
    </row>
    <row r="405" spans="1:9" s="8" customFormat="1" ht="27.75" customHeight="1">
      <c r="A405" s="66"/>
      <c r="B405" s="67" t="s">
        <v>415</v>
      </c>
      <c r="C405" s="1">
        <v>1073</v>
      </c>
      <c r="D405" s="1">
        <v>64</v>
      </c>
      <c r="E405" s="68" t="s">
        <v>211</v>
      </c>
      <c r="F405" s="70" t="s">
        <v>577</v>
      </c>
      <c r="G405" s="70" t="s">
        <v>329</v>
      </c>
      <c r="H405" s="112" t="s">
        <v>147</v>
      </c>
      <c r="I405" s="91"/>
    </row>
    <row r="406" spans="1:9" s="8" customFormat="1" ht="27.75" customHeight="1">
      <c r="A406" s="66"/>
      <c r="B406" s="81" t="s">
        <v>414</v>
      </c>
      <c r="C406" s="82">
        <v>1094</v>
      </c>
      <c r="D406" s="82">
        <v>64</v>
      </c>
      <c r="E406" s="83" t="s">
        <v>212</v>
      </c>
      <c r="F406" s="70" t="s">
        <v>577</v>
      </c>
      <c r="G406" s="70" t="s">
        <v>329</v>
      </c>
      <c r="H406" s="112" t="s">
        <v>147</v>
      </c>
      <c r="I406" s="91"/>
    </row>
    <row r="407" spans="1:9" s="171" customFormat="1" ht="14.25" customHeight="1">
      <c r="A407" s="156">
        <v>18</v>
      </c>
      <c r="B407" s="157" t="s">
        <v>236</v>
      </c>
      <c r="C407" s="158">
        <f>SUM(C408:C416)</f>
        <v>14801</v>
      </c>
      <c r="D407" s="158">
        <f>SUM(D408:D416)</f>
        <v>1476</v>
      </c>
      <c r="E407" s="169"/>
      <c r="F407" s="146"/>
      <c r="G407" s="170"/>
      <c r="H407" s="158"/>
      <c r="I407" s="149"/>
    </row>
    <row r="408" spans="1:9" s="8" customFormat="1" ht="45.75" customHeight="1">
      <c r="A408" s="66"/>
      <c r="B408" s="81" t="s">
        <v>446</v>
      </c>
      <c r="C408" s="82">
        <v>197</v>
      </c>
      <c r="D408" s="82">
        <v>50</v>
      </c>
      <c r="E408" s="83" t="s">
        <v>218</v>
      </c>
      <c r="F408" s="70" t="s">
        <v>577</v>
      </c>
      <c r="G408" s="70" t="s">
        <v>329</v>
      </c>
      <c r="H408" s="2" t="s">
        <v>634</v>
      </c>
      <c r="I408" s="91"/>
    </row>
    <row r="409" spans="1:9" s="8" customFormat="1" ht="46.5" customHeight="1">
      <c r="A409" s="66"/>
      <c r="B409" s="81" t="s">
        <v>446</v>
      </c>
      <c r="C409" s="82">
        <v>409</v>
      </c>
      <c r="D409" s="82">
        <v>50</v>
      </c>
      <c r="E409" s="83" t="s">
        <v>219</v>
      </c>
      <c r="F409" s="70" t="s">
        <v>577</v>
      </c>
      <c r="G409" s="70" t="s">
        <v>329</v>
      </c>
      <c r="H409" s="2" t="s">
        <v>634</v>
      </c>
      <c r="I409" s="91"/>
    </row>
    <row r="410" spans="1:9" s="8" customFormat="1" ht="48.75" customHeight="1">
      <c r="A410" s="66"/>
      <c r="B410" s="81" t="s">
        <v>411</v>
      </c>
      <c r="C410" s="82">
        <v>407</v>
      </c>
      <c r="D410" s="82">
        <v>40</v>
      </c>
      <c r="E410" s="83" t="s">
        <v>220</v>
      </c>
      <c r="F410" s="70" t="s">
        <v>577</v>
      </c>
      <c r="G410" s="70" t="s">
        <v>329</v>
      </c>
      <c r="H410" s="2" t="s">
        <v>634</v>
      </c>
      <c r="I410" s="91"/>
    </row>
    <row r="411" spans="1:9" s="8" customFormat="1" ht="15">
      <c r="A411" s="66"/>
      <c r="B411" s="67" t="s">
        <v>447</v>
      </c>
      <c r="C411" s="1">
        <v>351</v>
      </c>
      <c r="D411" s="1">
        <v>100</v>
      </c>
      <c r="E411" s="68" t="s">
        <v>221</v>
      </c>
      <c r="F411" s="70" t="s">
        <v>577</v>
      </c>
      <c r="G411" s="69" t="s">
        <v>345</v>
      </c>
      <c r="H411" s="70" t="s">
        <v>512</v>
      </c>
      <c r="I411" s="91"/>
    </row>
    <row r="412" spans="1:9" s="8" customFormat="1" ht="15">
      <c r="A412" s="66"/>
      <c r="B412" s="67" t="s">
        <v>107</v>
      </c>
      <c r="C412" s="1">
        <v>10199</v>
      </c>
      <c r="D412" s="1">
        <v>818</v>
      </c>
      <c r="E412" s="68" t="s">
        <v>222</v>
      </c>
      <c r="F412" s="70" t="s">
        <v>577</v>
      </c>
      <c r="G412" s="69" t="s">
        <v>345</v>
      </c>
      <c r="H412" s="70" t="s">
        <v>512</v>
      </c>
      <c r="I412" s="91"/>
    </row>
    <row r="413" spans="1:9" s="8" customFormat="1" ht="15">
      <c r="A413" s="66"/>
      <c r="B413" s="67" t="s">
        <v>107</v>
      </c>
      <c r="C413" s="1">
        <v>2071</v>
      </c>
      <c r="D413" s="1">
        <v>120</v>
      </c>
      <c r="E413" s="68" t="s">
        <v>223</v>
      </c>
      <c r="F413" s="70" t="s">
        <v>577</v>
      </c>
      <c r="G413" s="69" t="s">
        <v>345</v>
      </c>
      <c r="H413" s="70" t="s">
        <v>512</v>
      </c>
      <c r="I413" s="91"/>
    </row>
    <row r="414" spans="1:9" s="131" customFormat="1" ht="45">
      <c r="A414" s="123"/>
      <c r="B414" s="124" t="s">
        <v>107</v>
      </c>
      <c r="C414" s="125">
        <v>205</v>
      </c>
      <c r="D414" s="125">
        <v>100</v>
      </c>
      <c r="E414" s="126" t="s">
        <v>224</v>
      </c>
      <c r="F414" s="127" t="s">
        <v>577</v>
      </c>
      <c r="G414" s="128" t="s">
        <v>329</v>
      </c>
      <c r="H414" s="129" t="s">
        <v>641</v>
      </c>
      <c r="I414" s="130"/>
    </row>
    <row r="415" spans="1:9" s="8" customFormat="1" ht="27.75" customHeight="1">
      <c r="A415" s="66"/>
      <c r="B415" s="81" t="s">
        <v>448</v>
      </c>
      <c r="C415" s="82">
        <v>576</v>
      </c>
      <c r="D415" s="82">
        <v>48</v>
      </c>
      <c r="E415" s="83" t="s">
        <v>225</v>
      </c>
      <c r="F415" s="70" t="s">
        <v>577</v>
      </c>
      <c r="G415" s="70" t="s">
        <v>329</v>
      </c>
      <c r="H415" s="112" t="s">
        <v>147</v>
      </c>
      <c r="I415" s="91"/>
    </row>
    <row r="416" spans="1:9" s="131" customFormat="1" ht="27.75" customHeight="1">
      <c r="A416" s="123"/>
      <c r="B416" s="124" t="s">
        <v>107</v>
      </c>
      <c r="C416" s="125">
        <v>386</v>
      </c>
      <c r="D416" s="125">
        <v>150</v>
      </c>
      <c r="E416" s="126" t="s">
        <v>226</v>
      </c>
      <c r="F416" s="127" t="s">
        <v>577</v>
      </c>
      <c r="G416" s="127" t="s">
        <v>329</v>
      </c>
      <c r="H416" s="132" t="s">
        <v>147</v>
      </c>
      <c r="I416" s="130"/>
    </row>
    <row r="417" spans="1:9" s="150" customFormat="1" ht="15">
      <c r="A417" s="142">
        <v>19</v>
      </c>
      <c r="B417" s="143" t="s">
        <v>71</v>
      </c>
      <c r="C417" s="144">
        <f>C418+C419</f>
        <v>10201</v>
      </c>
      <c r="D417" s="144">
        <f>D418+D419</f>
        <v>1470</v>
      </c>
      <c r="E417" s="145"/>
      <c r="F417" s="146"/>
      <c r="G417" s="147"/>
      <c r="H417" s="148"/>
      <c r="I417" s="149"/>
    </row>
    <row r="418" spans="1:9" s="8" customFormat="1" ht="18">
      <c r="A418" s="66"/>
      <c r="B418" s="81" t="s">
        <v>418</v>
      </c>
      <c r="C418" s="82">
        <v>3374</v>
      </c>
      <c r="D418" s="82">
        <f>654/2</f>
        <v>327</v>
      </c>
      <c r="E418" s="83" t="s">
        <v>315</v>
      </c>
      <c r="F418" s="70" t="s">
        <v>577</v>
      </c>
      <c r="G418" s="69" t="s">
        <v>345</v>
      </c>
      <c r="H418" s="70" t="s">
        <v>512</v>
      </c>
      <c r="I418" s="91" t="s">
        <v>617</v>
      </c>
    </row>
    <row r="419" spans="1:9" s="8" customFormat="1" ht="15">
      <c r="A419" s="66"/>
      <c r="B419" s="67" t="s">
        <v>420</v>
      </c>
      <c r="C419" s="1">
        <v>6827</v>
      </c>
      <c r="D419" s="1">
        <v>1143</v>
      </c>
      <c r="E419" s="68" t="s">
        <v>314</v>
      </c>
      <c r="F419" s="70" t="s">
        <v>577</v>
      </c>
      <c r="G419" s="69" t="s">
        <v>345</v>
      </c>
      <c r="H419" s="70" t="s">
        <v>512</v>
      </c>
      <c r="I419" s="91"/>
    </row>
    <row r="420" spans="1:9" s="150" customFormat="1" ht="15">
      <c r="A420" s="142">
        <v>20</v>
      </c>
      <c r="B420" s="143" t="s">
        <v>75</v>
      </c>
      <c r="C420" s="144">
        <f>SUM(C421:C423)</f>
        <v>5063</v>
      </c>
      <c r="D420" s="144">
        <f>SUM(D421:D423)</f>
        <v>1024</v>
      </c>
      <c r="E420" s="145"/>
      <c r="F420" s="146"/>
      <c r="G420" s="147"/>
      <c r="H420" s="148"/>
      <c r="I420" s="149"/>
    </row>
    <row r="421" spans="1:9" s="8" customFormat="1" ht="15">
      <c r="A421" s="66"/>
      <c r="B421" s="67" t="s">
        <v>370</v>
      </c>
      <c r="C421" s="1">
        <v>2775</v>
      </c>
      <c r="D421" s="1">
        <v>553</v>
      </c>
      <c r="E421" s="68" t="s">
        <v>346</v>
      </c>
      <c r="F421" s="70" t="s">
        <v>577</v>
      </c>
      <c r="G421" s="69" t="s">
        <v>345</v>
      </c>
      <c r="H421" s="70" t="s">
        <v>512</v>
      </c>
      <c r="I421" s="91"/>
    </row>
    <row r="422" spans="1:9" s="8" customFormat="1" ht="15">
      <c r="A422" s="66"/>
      <c r="B422" s="67" t="s">
        <v>373</v>
      </c>
      <c r="C422" s="1">
        <v>1572</v>
      </c>
      <c r="D422" s="1">
        <v>211</v>
      </c>
      <c r="E422" s="68" t="s">
        <v>106</v>
      </c>
      <c r="F422" s="70" t="s">
        <v>577</v>
      </c>
      <c r="G422" s="69" t="s">
        <v>345</v>
      </c>
      <c r="H422" s="70" t="s">
        <v>512</v>
      </c>
      <c r="I422" s="91"/>
    </row>
    <row r="423" spans="1:9" s="8" customFormat="1" ht="15">
      <c r="A423" s="66"/>
      <c r="B423" s="67" t="s">
        <v>449</v>
      </c>
      <c r="C423" s="1">
        <v>716</v>
      </c>
      <c r="D423" s="1">
        <v>260</v>
      </c>
      <c r="E423" s="68" t="s">
        <v>106</v>
      </c>
      <c r="F423" s="70" t="s">
        <v>577</v>
      </c>
      <c r="G423" s="69" t="s">
        <v>345</v>
      </c>
      <c r="H423" s="70" t="s">
        <v>512</v>
      </c>
      <c r="I423" s="91"/>
    </row>
    <row r="424" spans="1:9" s="150" customFormat="1" ht="15">
      <c r="A424" s="142">
        <v>21</v>
      </c>
      <c r="B424" s="143" t="s">
        <v>291</v>
      </c>
      <c r="C424" s="144">
        <f>SUM(C425:C427)</f>
        <v>14511</v>
      </c>
      <c r="D424" s="144">
        <f>SUM(D425:D427)</f>
        <v>625</v>
      </c>
      <c r="E424" s="145"/>
      <c r="F424" s="146"/>
      <c r="G424" s="147"/>
      <c r="H424" s="148"/>
      <c r="I424" s="149"/>
    </row>
    <row r="425" spans="1:9" s="8" customFormat="1" ht="15">
      <c r="A425" s="66"/>
      <c r="B425" s="67" t="s">
        <v>450</v>
      </c>
      <c r="C425" s="1">
        <v>9826</v>
      </c>
      <c r="D425" s="1">
        <v>415</v>
      </c>
      <c r="E425" s="68" t="s">
        <v>473</v>
      </c>
      <c r="F425" s="70" t="s">
        <v>577</v>
      </c>
      <c r="G425" s="69" t="s">
        <v>345</v>
      </c>
      <c r="H425" s="70" t="s">
        <v>512</v>
      </c>
      <c r="I425" s="91"/>
    </row>
    <row r="426" spans="1:9" s="8" customFormat="1" ht="30.75" customHeight="1">
      <c r="A426" s="66"/>
      <c r="B426" s="81" t="s">
        <v>451</v>
      </c>
      <c r="C426" s="82">
        <v>1347</v>
      </c>
      <c r="D426" s="82">
        <v>150</v>
      </c>
      <c r="E426" s="83" t="s">
        <v>474</v>
      </c>
      <c r="F426" s="70" t="s">
        <v>577</v>
      </c>
      <c r="G426" s="70" t="s">
        <v>329</v>
      </c>
      <c r="H426" s="2" t="s">
        <v>596</v>
      </c>
      <c r="I426" s="91"/>
    </row>
    <row r="427" spans="1:9" s="8" customFormat="1" ht="42.75" customHeight="1">
      <c r="A427" s="66"/>
      <c r="B427" s="105" t="s">
        <v>450</v>
      </c>
      <c r="C427" s="82">
        <v>3338</v>
      </c>
      <c r="D427" s="82">
        <v>60</v>
      </c>
      <c r="E427" s="83" t="s">
        <v>292</v>
      </c>
      <c r="F427" s="70" t="s">
        <v>577</v>
      </c>
      <c r="G427" s="70" t="s">
        <v>609</v>
      </c>
      <c r="H427" s="2" t="s">
        <v>618</v>
      </c>
      <c r="I427" s="91"/>
    </row>
    <row r="428" spans="1:9" s="150" customFormat="1" ht="15">
      <c r="A428" s="142">
        <v>22</v>
      </c>
      <c r="B428" s="143" t="s">
        <v>77</v>
      </c>
      <c r="C428" s="144">
        <f>SUM(C429:C431)</f>
        <v>5767</v>
      </c>
      <c r="D428" s="144">
        <f>SUM(D429:D431)</f>
        <v>776</v>
      </c>
      <c r="E428" s="145"/>
      <c r="F428" s="146"/>
      <c r="G428" s="147"/>
      <c r="H428" s="148"/>
      <c r="I428" s="149"/>
    </row>
    <row r="429" spans="1:9" s="8" customFormat="1" ht="15">
      <c r="A429" s="66"/>
      <c r="B429" s="67" t="s">
        <v>452</v>
      </c>
      <c r="C429" s="1">
        <v>5500</v>
      </c>
      <c r="D429" s="1">
        <v>684</v>
      </c>
      <c r="E429" s="68" t="s">
        <v>106</v>
      </c>
      <c r="F429" s="70" t="s">
        <v>577</v>
      </c>
      <c r="G429" s="69" t="s">
        <v>345</v>
      </c>
      <c r="H429" s="70" t="s">
        <v>512</v>
      </c>
      <c r="I429" s="91"/>
    </row>
    <row r="430" spans="1:9" s="8" customFormat="1" ht="15">
      <c r="A430" s="66"/>
      <c r="B430" s="67" t="s">
        <v>453</v>
      </c>
      <c r="C430" s="1">
        <v>143</v>
      </c>
      <c r="D430" s="1">
        <v>50</v>
      </c>
      <c r="E430" s="68" t="s">
        <v>259</v>
      </c>
      <c r="F430" s="70" t="s">
        <v>577</v>
      </c>
      <c r="G430" s="69" t="s">
        <v>345</v>
      </c>
      <c r="H430" s="70" t="s">
        <v>512</v>
      </c>
      <c r="I430" s="91"/>
    </row>
    <row r="431" spans="1:9" s="8" customFormat="1" ht="15">
      <c r="A431" s="66"/>
      <c r="B431" s="67" t="s">
        <v>365</v>
      </c>
      <c r="C431" s="1">
        <v>124</v>
      </c>
      <c r="D431" s="1">
        <v>42</v>
      </c>
      <c r="E431" s="68" t="s">
        <v>106</v>
      </c>
      <c r="F431" s="70" t="s">
        <v>577</v>
      </c>
      <c r="G431" s="69" t="s">
        <v>345</v>
      </c>
      <c r="H431" s="70" t="s">
        <v>512</v>
      </c>
      <c r="I431" s="91"/>
    </row>
    <row r="432" spans="1:9" s="150" customFormat="1" ht="15">
      <c r="A432" s="142">
        <v>23</v>
      </c>
      <c r="B432" s="143" t="s">
        <v>83</v>
      </c>
      <c r="C432" s="144">
        <f>SUM(C433:C435)</f>
        <v>6157</v>
      </c>
      <c r="D432" s="144">
        <f>SUM(D433:D435)</f>
        <v>1017</v>
      </c>
      <c r="E432" s="145"/>
      <c r="F432" s="146"/>
      <c r="G432" s="147"/>
      <c r="H432" s="148"/>
      <c r="I432" s="149"/>
    </row>
    <row r="433" spans="1:9" s="8" customFormat="1" ht="15">
      <c r="A433" s="66"/>
      <c r="B433" s="67" t="s">
        <v>454</v>
      </c>
      <c r="C433" s="1">
        <v>667</v>
      </c>
      <c r="D433" s="1">
        <v>192</v>
      </c>
      <c r="E433" s="68" t="s">
        <v>324</v>
      </c>
      <c r="F433" s="70" t="s">
        <v>577</v>
      </c>
      <c r="G433" s="69" t="s">
        <v>345</v>
      </c>
      <c r="H433" s="70" t="s">
        <v>512</v>
      </c>
      <c r="I433" s="91"/>
    </row>
    <row r="434" spans="1:9" s="8" customFormat="1" ht="15">
      <c r="A434" s="66"/>
      <c r="B434" s="67" t="s">
        <v>455</v>
      </c>
      <c r="C434" s="1">
        <v>765</v>
      </c>
      <c r="D434" s="1">
        <v>58</v>
      </c>
      <c r="E434" s="68" t="s">
        <v>325</v>
      </c>
      <c r="F434" s="70" t="s">
        <v>577</v>
      </c>
      <c r="G434" s="69" t="s">
        <v>345</v>
      </c>
      <c r="H434" s="70" t="s">
        <v>512</v>
      </c>
      <c r="I434" s="91"/>
    </row>
    <row r="435" spans="1:9" s="8" customFormat="1" ht="15">
      <c r="A435" s="66"/>
      <c r="B435" s="67" t="s">
        <v>356</v>
      </c>
      <c r="C435" s="1">
        <v>4725</v>
      </c>
      <c r="D435" s="1">
        <v>767</v>
      </c>
      <c r="E435" s="68" t="s">
        <v>106</v>
      </c>
      <c r="F435" s="70" t="s">
        <v>577</v>
      </c>
      <c r="G435" s="69" t="s">
        <v>345</v>
      </c>
      <c r="H435" s="70" t="s">
        <v>512</v>
      </c>
      <c r="I435" s="91"/>
    </row>
    <row r="436" spans="5:7" s="58" customFormat="1" ht="14.25">
      <c r="E436" s="113"/>
      <c r="G436" s="59"/>
    </row>
    <row r="437" spans="5:7" s="58" customFormat="1" ht="14.25">
      <c r="E437" s="113"/>
      <c r="G437" s="59"/>
    </row>
    <row r="438" spans="5:7" s="58" customFormat="1" ht="14.25">
      <c r="E438" s="113"/>
      <c r="G438" s="59"/>
    </row>
  </sheetData>
  <sheetProtection/>
  <autoFilter ref="A8:I435"/>
  <mergeCells count="24">
    <mergeCell ref="A3:I3"/>
    <mergeCell ref="E44:E48"/>
    <mergeCell ref="E81:E83"/>
    <mergeCell ref="C4:D6"/>
    <mergeCell ref="E53:E61"/>
    <mergeCell ref="E65:E70"/>
    <mergeCell ref="H4:H8"/>
    <mergeCell ref="E138:E139"/>
    <mergeCell ref="B4:B8"/>
    <mergeCell ref="A4:A8"/>
    <mergeCell ref="D7:D8"/>
    <mergeCell ref="E4:E8"/>
    <mergeCell ref="F4:F8"/>
    <mergeCell ref="C7:C8"/>
    <mergeCell ref="A1:I1"/>
    <mergeCell ref="A2:I2"/>
    <mergeCell ref="E86:E92"/>
    <mergeCell ref="G394:G395"/>
    <mergeCell ref="G4:G8"/>
    <mergeCell ref="E115:E119"/>
    <mergeCell ref="E127:E131"/>
    <mergeCell ref="E105:E107"/>
    <mergeCell ref="D240:D241"/>
    <mergeCell ref="I4:I8"/>
  </mergeCells>
  <printOptions horizontalCentered="1"/>
  <pageMargins left="0.5" right="0.25" top="0.65" bottom="0.21" header="0.33" footer="0.28"/>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nguyenduyen</dc:creator>
  <cp:keywords/>
  <dc:description/>
  <cp:lastModifiedBy>OS</cp:lastModifiedBy>
  <cp:lastPrinted>2018-07-02T02:22:53Z</cp:lastPrinted>
  <dcterms:created xsi:type="dcterms:W3CDTF">2007-12-17T01:54:25Z</dcterms:created>
  <dcterms:modified xsi:type="dcterms:W3CDTF">2018-09-25T04:00:32Z</dcterms:modified>
  <cp:category/>
  <cp:version/>
  <cp:contentType/>
  <cp:contentStatus/>
</cp:coreProperties>
</file>